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D:\Documents\Excel\Agendas rdv\"/>
    </mc:Choice>
  </mc:AlternateContent>
  <xr:revisionPtr revIDLastSave="0" documentId="8_{E1A1B279-BA15-4237-9D49-4DB9E9B172F7}" xr6:coauthVersionLast="40" xr6:coauthVersionMax="40" xr10:uidLastSave="{00000000-0000-0000-0000-000000000000}"/>
  <workbookProtection workbookAlgorithmName="SHA-512" workbookHashValue="8oMgI+pEX/hSYaJ+d6FIVDPHHF3QZ+uTon4rz6dQZWHkbN+m5VPetNe0R2B7smGzXzixcKBnRquI+mSBB7LY0Q==" workbookSaltValue="Q3Zv7T46xNv83RxjPRft5A==" workbookSpinCount="100000" lockStructure="1"/>
  <bookViews>
    <workbookView xWindow="424" yWindow="375" windowWidth="22265" windowHeight="11847" xr2:uid="{00000000-000D-0000-FFFF-FFFF00000000}"/>
  </bookViews>
  <sheets>
    <sheet name="Agenda RDV" sheetId="1" r:id="rId1"/>
    <sheet name="Jours fériés" sheetId="2" state="hidden" r:id="rId2"/>
  </sheets>
  <definedNames>
    <definedName name="An">'Jours fériés'!$C$3</definedName>
    <definedName name="Anoall">'Jours fériés'!$P$3</definedName>
    <definedName name="Dia">'Jours fériés'!$E$3</definedName>
    <definedName name="Ferien">'Jours fériés'!$S$7:$S$17</definedName>
    <definedName name="Fériés">'Jours fériés'!$F$7:$F$17</definedName>
    <definedName name="Hoje">'Jours fériés'!$F$3</definedName>
    <definedName name="Mês">'Jours fériés'!$E$3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2" l="1"/>
  <c r="S16" i="2" s="1"/>
  <c r="S17" i="2" s="1"/>
  <c r="R17" i="2" s="1"/>
  <c r="S22" i="2" l="1"/>
  <c r="S14" i="2"/>
  <c r="R14" i="2" s="1"/>
  <c r="S15" i="2"/>
  <c r="R15" i="2" s="1"/>
  <c r="S7" i="2"/>
  <c r="R7" i="2" s="1"/>
  <c r="S10" i="2"/>
  <c r="R10" i="2" s="1"/>
  <c r="R16" i="2"/>
  <c r="S11" i="2" l="1"/>
  <c r="S9" i="2"/>
  <c r="S13" i="2"/>
  <c r="E3" i="2" l="1"/>
  <c r="D3" i="2"/>
  <c r="C3" i="2"/>
  <c r="E2" i="1"/>
  <c r="B4" i="1" l="1"/>
  <c r="C6" i="1"/>
  <c r="S8" i="2"/>
  <c r="S23" i="2"/>
  <c r="S12" i="2" s="1"/>
  <c r="R22" i="2"/>
  <c r="F10" i="2"/>
  <c r="E10" i="2" s="1"/>
  <c r="F3" i="2"/>
  <c r="C7" i="1" l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H6" i="1" s="1"/>
  <c r="H7" i="1" s="1"/>
  <c r="H8" i="1" s="1"/>
  <c r="H9" i="1" s="1"/>
  <c r="H10" i="1" s="1"/>
  <c r="B6" i="1"/>
  <c r="R13" i="2"/>
  <c r="R8" i="2"/>
  <c r="R9" i="2"/>
  <c r="R23" i="2"/>
  <c r="R12" i="2"/>
  <c r="R11" i="2"/>
  <c r="B8" i="1" l="1"/>
  <c r="B7" i="1"/>
  <c r="B9" i="1"/>
  <c r="H14" i="1"/>
  <c r="H2" i="1" s="1"/>
  <c r="B10" i="1" l="1"/>
  <c r="I14" i="1"/>
  <c r="H13" i="1" s="1"/>
  <c r="H11" i="1" l="1"/>
  <c r="H12" i="1"/>
  <c r="B11" i="1"/>
  <c r="F15" i="2"/>
  <c r="E15" i="2" s="1"/>
  <c r="F13" i="2"/>
  <c r="E13" i="2" s="1"/>
  <c r="F7" i="2"/>
  <c r="E7" i="2" s="1"/>
  <c r="M14" i="2"/>
  <c r="L14" i="2" s="1"/>
  <c r="F16" i="2"/>
  <c r="E16" i="2" s="1"/>
  <c r="F22" i="2"/>
  <c r="E22" i="2" s="1"/>
  <c r="M15" i="2"/>
  <c r="L15" i="2" s="1"/>
  <c r="M13" i="2"/>
  <c r="L13" i="2" s="1"/>
  <c r="M9" i="2"/>
  <c r="L9" i="2" s="1"/>
  <c r="M7" i="2"/>
  <c r="L7" i="2" s="1"/>
  <c r="M17" i="2"/>
  <c r="L17" i="2" s="1"/>
  <c r="F9" i="2"/>
  <c r="E9" i="2" s="1"/>
  <c r="M16" i="2"/>
  <c r="L16" i="2" s="1"/>
  <c r="F14" i="2"/>
  <c r="E14" i="2" s="1"/>
  <c r="M10" i="2"/>
  <c r="L10" i="2" s="1"/>
  <c r="B12" i="1" l="1"/>
  <c r="F17" i="2"/>
  <c r="E17" i="2" s="1"/>
  <c r="F23" i="2"/>
  <c r="E23" i="2" s="1"/>
  <c r="F11" i="2"/>
  <c r="E11" i="2" s="1"/>
  <c r="F8" i="2"/>
  <c r="E8" i="2" s="1"/>
  <c r="M8" i="2"/>
  <c r="L8" i="2" s="1"/>
  <c r="M11" i="2"/>
  <c r="L11" i="2" s="1"/>
  <c r="B13" i="1" l="1"/>
  <c r="F12" i="2"/>
  <c r="E12" i="2" s="1"/>
  <c r="M12" i="2"/>
  <c r="L12" i="2" s="1"/>
  <c r="B14" i="1" l="1"/>
  <c r="B15" i="1" l="1"/>
  <c r="B16" i="1" l="1"/>
  <c r="B17" i="1" l="1"/>
  <c r="B18" i="1" l="1"/>
  <c r="B19" i="1" l="1"/>
  <c r="B20" i="1" l="1"/>
  <c r="B21" i="1" l="1"/>
  <c r="B22" i="1" l="1"/>
  <c r="B23" i="1" l="1"/>
  <c r="B24" i="1" l="1"/>
  <c r="B25" i="1" l="1"/>
  <c r="B26" i="1" l="1"/>
  <c r="B27" i="1" l="1"/>
  <c r="B28" i="1" l="1"/>
  <c r="G6" i="1" l="1"/>
  <c r="G7" i="1" l="1"/>
  <c r="G8" i="1" l="1"/>
  <c r="G9" i="1" l="1"/>
  <c r="G10" i="1" l="1"/>
  <c r="G11" i="1" l="1"/>
  <c r="G12" i="1" l="1"/>
  <c r="G13" i="1"/>
</calcChain>
</file>

<file path=xl/sharedStrings.xml><?xml version="1.0" encoding="utf-8"?>
<sst xmlns="http://schemas.openxmlformats.org/spreadsheetml/2006/main" count="75" uniqueCount="34">
  <si>
    <t>RENDEZ-VOUS</t>
  </si>
  <si>
    <t xml:space="preserve">  </t>
  </si>
  <si>
    <t>Année:</t>
  </si>
  <si>
    <t>Luxembourg</t>
  </si>
  <si>
    <t>France</t>
  </si>
  <si>
    <t xml:space="preserve"> Jour de l'an</t>
  </si>
  <si>
    <t xml:space="preserve"> Pâques</t>
  </si>
  <si>
    <t xml:space="preserve"> Lundi de Pâques</t>
  </si>
  <si>
    <t xml:space="preserve"> Fête du travail</t>
  </si>
  <si>
    <t xml:space="preserve"> Ascension </t>
  </si>
  <si>
    <t xml:space="preserve"> Fête nationale</t>
  </si>
  <si>
    <t xml:space="preserve"> Assomption</t>
  </si>
  <si>
    <t xml:space="preserve"> Toussaint</t>
  </si>
  <si>
    <t xml:space="preserve"> Lundi de Pentecôte</t>
  </si>
  <si>
    <t xml:space="preserve"> Armistice 1945</t>
  </si>
  <si>
    <t xml:space="preserve"> Armistice 1918</t>
  </si>
  <si>
    <t xml:space="preserve"> Deuxième jour de Noël</t>
  </si>
  <si>
    <t xml:space="preserve"> Noël</t>
  </si>
  <si>
    <t xml:space="preserve"> Pentecôte</t>
  </si>
  <si>
    <t>Mois:</t>
  </si>
  <si>
    <t>Jour:</t>
  </si>
  <si>
    <t>Aujourd'hui:</t>
  </si>
  <si>
    <t xml:space="preserve"> </t>
  </si>
  <si>
    <t xml:space="preserve"> Journée de l'Europe</t>
  </si>
  <si>
    <t>Calcul de la date pour le dimanche de Pâques</t>
  </si>
  <si>
    <t>UHR</t>
  </si>
  <si>
    <t>TAGE</t>
  </si>
  <si>
    <t>Kommentare:</t>
  </si>
  <si>
    <t>Zu tun:</t>
  </si>
  <si>
    <t>Allemagne</t>
  </si>
  <si>
    <t xml:space="preserve"> Vendredi Saint</t>
  </si>
  <si>
    <t xml:space="preserve"> Fête de Dieu</t>
  </si>
  <si>
    <t xml:space="preserve"> Jour de l'unité Allemande</t>
  </si>
  <si>
    <t xml:space="preserve"> Pentecôte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</si>
</sst>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\ mmm"/>
    <numFmt numFmtId="165" formatCode="dddd"/>
    <numFmt numFmtId="166" formatCode="[$-40C]d\-mmm;@"/>
    <numFmt numFmtId="167" formatCode=";;;"/>
    <numFmt numFmtId="168" formatCode="h:mm;@"/>
    <numFmt numFmtId="169" formatCode="dddd\ dd\ mmmm\ yyyy"/>
    <numFmt numFmtId="170" formatCode="yyyy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rgb="FF0000FF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name val="Calibri"/>
      <family val="2"/>
    </font>
    <font>
      <sz val="12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4D3F1"/>
        <bgColor indexed="64"/>
      </patternFill>
    </fill>
    <fill>
      <patternFill patternType="solid">
        <fgColor rgb="FFC2D1EC"/>
        <bgColor indexed="64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77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166" fontId="0" fillId="0" borderId="0" xfId="0" applyNumberFormat="1" applyAlignment="1" applyProtection="1">
      <alignment vertical="center"/>
      <protection hidden="1"/>
    </xf>
    <xf numFmtId="165" fontId="0" fillId="0" borderId="0" xfId="0" applyNumberFormat="1" applyProtection="1">
      <protection hidden="1"/>
    </xf>
    <xf numFmtId="164" fontId="0" fillId="0" borderId="0" xfId="0" applyNumberFormat="1" applyProtection="1">
      <protection hidden="1"/>
    </xf>
    <xf numFmtId="0" fontId="5" fillId="9" borderId="12" xfId="0" applyFont="1" applyFill="1" applyBorder="1" applyAlignment="1" applyProtection="1">
      <alignment horizontal="center" vertical="center"/>
      <protection hidden="1"/>
    </xf>
    <xf numFmtId="165" fontId="2" fillId="0" borderId="0" xfId="0" applyNumberFormat="1" applyFont="1" applyProtection="1">
      <protection hidden="1"/>
    </xf>
    <xf numFmtId="168" fontId="0" fillId="0" borderId="30" xfId="0" applyNumberFormat="1" applyBorder="1" applyAlignment="1" applyProtection="1">
      <alignment horizontal="center" vertical="center" shrinkToFit="1"/>
      <protection locked="0"/>
    </xf>
    <xf numFmtId="168" fontId="0" fillId="0" borderId="27" xfId="0" applyNumberFormat="1" applyBorder="1" applyAlignment="1" applyProtection="1">
      <alignment horizontal="center" vertical="center" shrinkToFit="1"/>
      <protection locked="0"/>
    </xf>
    <xf numFmtId="168" fontId="0" fillId="0" borderId="28" xfId="0" applyNumberFormat="1" applyBorder="1" applyAlignment="1" applyProtection="1">
      <alignment horizontal="center" vertical="center" shrinkToFit="1"/>
      <protection locked="0"/>
    </xf>
    <xf numFmtId="168" fontId="0" fillId="0" borderId="29" xfId="0" applyNumberFormat="1" applyBorder="1" applyAlignment="1" applyProtection="1">
      <alignment horizontal="center" vertical="center" shrinkToFit="1"/>
      <protection locked="0"/>
    </xf>
    <xf numFmtId="168" fontId="0" fillId="0" borderId="26" xfId="0" applyNumberFormat="1" applyBorder="1" applyAlignment="1" applyProtection="1">
      <alignment horizontal="center" vertical="center" shrinkToFit="1"/>
      <protection locked="0"/>
    </xf>
    <xf numFmtId="168" fontId="0" fillId="0" borderId="5" xfId="0" applyNumberFormat="1" applyBorder="1" applyAlignment="1" applyProtection="1">
      <alignment horizontal="center" vertical="center" shrinkToFit="1"/>
      <protection locked="0"/>
    </xf>
    <xf numFmtId="168" fontId="0" fillId="0" borderId="6" xfId="0" applyNumberFormat="1" applyBorder="1" applyAlignment="1" applyProtection="1">
      <alignment horizontal="center" vertical="center" shrinkToFit="1"/>
      <protection locked="0"/>
    </xf>
    <xf numFmtId="14" fontId="0" fillId="2" borderId="23" xfId="0" applyNumberFormat="1" applyFill="1" applyBorder="1" applyAlignment="1" applyProtection="1">
      <alignment vertical="center"/>
      <protection hidden="1"/>
    </xf>
    <xf numFmtId="167" fontId="0" fillId="2" borderId="21" xfId="0" applyNumberFormat="1" applyFill="1" applyBorder="1" applyAlignment="1" applyProtection="1">
      <alignment vertical="center"/>
      <protection hidden="1"/>
    </xf>
    <xf numFmtId="168" fontId="0" fillId="0" borderId="49" xfId="0" applyNumberForma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wrapText="1"/>
      <protection hidden="1"/>
    </xf>
    <xf numFmtId="0" fontId="1" fillId="10" borderId="13" xfId="0" applyFont="1" applyFill="1" applyBorder="1" applyAlignment="1" applyProtection="1">
      <alignment horizontal="center" vertical="center"/>
      <protection hidden="1"/>
    </xf>
    <xf numFmtId="170" fontId="0" fillId="2" borderId="0" xfId="0" applyNumberFormat="1" applyFill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vertical="center"/>
      <protection hidden="1"/>
    </xf>
    <xf numFmtId="0" fontId="11" fillId="0" borderId="0" xfId="1" applyFont="1"/>
    <xf numFmtId="169" fontId="10" fillId="0" borderId="0" xfId="1" applyNumberFormat="1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14" fontId="15" fillId="0" borderId="49" xfId="1" applyNumberFormat="1" applyFont="1" applyBorder="1" applyAlignment="1">
      <alignment horizontal="center" vertical="center"/>
    </xf>
    <xf numFmtId="14" fontId="15" fillId="0" borderId="27" xfId="1" applyNumberFormat="1" applyFont="1" applyBorder="1" applyAlignment="1">
      <alignment horizontal="center" vertical="center"/>
    </xf>
    <xf numFmtId="14" fontId="15" fillId="0" borderId="26" xfId="1" applyNumberFormat="1" applyFont="1" applyBorder="1" applyAlignment="1">
      <alignment horizontal="center" vertical="center"/>
    </xf>
    <xf numFmtId="169" fontId="15" fillId="0" borderId="0" xfId="1" applyNumberFormat="1" applyFont="1" applyAlignment="1">
      <alignment horizontal="center" vertical="center"/>
    </xf>
    <xf numFmtId="14" fontId="18" fillId="0" borderId="26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7" borderId="52" xfId="0" applyFont="1" applyFill="1" applyBorder="1" applyAlignment="1" applyProtection="1">
      <alignment horizontal="center" vertical="center" wrapText="1"/>
      <protection hidden="1"/>
    </xf>
    <xf numFmtId="0" fontId="20" fillId="7" borderId="3" xfId="0" applyFont="1" applyFill="1" applyBorder="1" applyAlignment="1" applyProtection="1">
      <alignment horizontal="center" vertical="center" wrapText="1"/>
      <protection hidden="1"/>
    </xf>
    <xf numFmtId="0" fontId="15" fillId="0" borderId="56" xfId="1" applyFont="1" applyBorder="1" applyAlignment="1">
      <alignment horizontal="center" vertical="center"/>
    </xf>
    <xf numFmtId="0" fontId="15" fillId="0" borderId="57" xfId="1" applyFont="1" applyBorder="1" applyAlignment="1">
      <alignment horizontal="center" vertical="center"/>
    </xf>
    <xf numFmtId="0" fontId="15" fillId="0" borderId="58" xfId="1" applyFont="1" applyBorder="1" applyAlignment="1">
      <alignment horizontal="center" vertical="center"/>
    </xf>
    <xf numFmtId="14" fontId="17" fillId="0" borderId="49" xfId="1" applyNumberFormat="1" applyFont="1" applyBorder="1" applyAlignment="1">
      <alignment horizontal="center" vertical="center"/>
    </xf>
    <xf numFmtId="0" fontId="15" fillId="0" borderId="63" xfId="1" applyFont="1" applyBorder="1" applyAlignment="1">
      <alignment horizontal="center" vertical="center"/>
    </xf>
    <xf numFmtId="0" fontId="0" fillId="0" borderId="18" xfId="0" applyBorder="1" applyAlignment="1" applyProtection="1">
      <alignment horizontal="left" vertical="center" wrapText="1" shrinkToFit="1"/>
      <protection locked="0"/>
    </xf>
    <xf numFmtId="0" fontId="0" fillId="0" borderId="25" xfId="0" applyBorder="1" applyAlignment="1" applyProtection="1">
      <alignment horizontal="left" vertical="center" wrapText="1" shrinkToFit="1"/>
      <protection locked="0"/>
    </xf>
    <xf numFmtId="0" fontId="0" fillId="0" borderId="0" xfId="0" applyAlignment="1" applyProtection="1">
      <alignment horizontal="left" vertical="center" wrapText="1" shrinkToFit="1"/>
      <protection locked="0"/>
    </xf>
    <xf numFmtId="0" fontId="0" fillId="0" borderId="22" xfId="0" applyBorder="1" applyAlignment="1" applyProtection="1">
      <alignment horizontal="left" vertical="center" wrapText="1" shrinkToFit="1"/>
      <protection locked="0"/>
    </xf>
    <xf numFmtId="0" fontId="0" fillId="0" borderId="3" xfId="0" applyBorder="1" applyAlignment="1" applyProtection="1">
      <alignment horizontal="left" vertical="center" wrapText="1" shrinkToFit="1"/>
      <protection locked="0"/>
    </xf>
    <xf numFmtId="0" fontId="0" fillId="0" borderId="10" xfId="0" applyBorder="1" applyAlignment="1" applyProtection="1">
      <alignment horizontal="left" vertical="center" wrapText="1" shrinkToFit="1"/>
      <protection locked="0"/>
    </xf>
    <xf numFmtId="0" fontId="0" fillId="0" borderId="31" xfId="0" applyBorder="1" applyAlignment="1" applyProtection="1">
      <alignment horizontal="left" vertical="center" wrapText="1" shrinkToFit="1"/>
      <protection locked="0"/>
    </xf>
    <xf numFmtId="0" fontId="0" fillId="0" borderId="24" xfId="0" applyBorder="1" applyAlignment="1" applyProtection="1">
      <alignment horizontal="left" vertical="center" wrapText="1" shrinkToFit="1"/>
      <protection locked="0"/>
    </xf>
    <xf numFmtId="0" fontId="20" fillId="8" borderId="19" xfId="0" applyFont="1" applyFill="1" applyBorder="1" applyAlignment="1" applyProtection="1">
      <alignment horizontal="center" vertical="center"/>
      <protection hidden="1"/>
    </xf>
    <xf numFmtId="0" fontId="20" fillId="8" borderId="51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4" fontId="12" fillId="0" borderId="0" xfId="0" applyNumberFormat="1" applyFont="1"/>
    <xf numFmtId="0" fontId="15" fillId="0" borderId="0" xfId="1" applyFont="1" applyAlignment="1">
      <alignment horizontal="center" vertical="center"/>
    </xf>
    <xf numFmtId="0" fontId="0" fillId="0" borderId="35" xfId="0" applyBorder="1" applyProtection="1">
      <protection hidden="1"/>
    </xf>
    <xf numFmtId="0" fontId="0" fillId="0" borderId="5" xfId="0" applyBorder="1" applyProtection="1">
      <protection hidden="1"/>
    </xf>
    <xf numFmtId="0" fontId="0" fillId="0" borderId="7" xfId="0" applyBorder="1" applyProtection="1">
      <protection hidden="1"/>
    </xf>
    <xf numFmtId="0" fontId="20" fillId="8" borderId="54" xfId="0" applyFont="1" applyFill="1" applyBorder="1" applyAlignment="1" applyProtection="1">
      <alignment horizontal="center" vertical="center"/>
      <protection hidden="1"/>
    </xf>
    <xf numFmtId="0" fontId="20" fillId="7" borderId="10" xfId="0" applyFont="1" applyFill="1" applyBorder="1" applyAlignment="1" applyProtection="1">
      <alignment horizontal="center" vertical="center" wrapText="1"/>
      <protection hidden="1"/>
    </xf>
    <xf numFmtId="165" fontId="18" fillId="0" borderId="64" xfId="0" applyNumberFormat="1" applyFont="1" applyBorder="1" applyAlignment="1" applyProtection="1">
      <alignment horizontal="center" vertical="center"/>
      <protection hidden="1"/>
    </xf>
    <xf numFmtId="14" fontId="15" fillId="0" borderId="49" xfId="1" applyNumberFormat="1" applyFont="1" applyBorder="1" applyAlignment="1" applyProtection="1">
      <alignment horizontal="center" vertical="center"/>
      <protection hidden="1"/>
    </xf>
    <xf numFmtId="165" fontId="18" fillId="0" borderId="57" xfId="0" applyNumberFormat="1" applyFont="1" applyBorder="1" applyAlignment="1" applyProtection="1">
      <alignment horizontal="center" vertical="center"/>
      <protection hidden="1"/>
    </xf>
    <xf numFmtId="14" fontId="18" fillId="0" borderId="27" xfId="0" applyNumberFormat="1" applyFont="1" applyBorder="1" applyAlignment="1" applyProtection="1">
      <alignment horizontal="center" vertical="center"/>
      <protection hidden="1"/>
    </xf>
    <xf numFmtId="14" fontId="15" fillId="0" borderId="27" xfId="1" applyNumberFormat="1" applyFont="1" applyBorder="1" applyAlignment="1" applyProtection="1">
      <alignment horizontal="center" vertical="center"/>
      <protection hidden="1"/>
    </xf>
    <xf numFmtId="0" fontId="23" fillId="0" borderId="65" xfId="0" applyFont="1" applyBorder="1" applyAlignment="1" applyProtection="1">
      <alignment horizontal="center" vertical="center"/>
      <protection hidden="1"/>
    </xf>
    <xf numFmtId="14" fontId="23" fillId="0" borderId="27" xfId="0" applyNumberFormat="1" applyFont="1" applyBorder="1" applyAlignment="1" applyProtection="1">
      <alignment horizontal="center" vertical="center"/>
      <protection hidden="1"/>
    </xf>
    <xf numFmtId="14" fontId="23" fillId="0" borderId="0" xfId="0" applyNumberFormat="1" applyFont="1" applyAlignment="1" applyProtection="1">
      <alignment horizontal="center" vertical="center"/>
      <protection hidden="1"/>
    </xf>
    <xf numFmtId="165" fontId="18" fillId="0" borderId="67" xfId="0" applyNumberFormat="1" applyFont="1" applyBorder="1" applyAlignment="1" applyProtection="1">
      <alignment horizontal="center" vertical="center"/>
      <protection hidden="1"/>
    </xf>
    <xf numFmtId="14" fontId="15" fillId="0" borderId="6" xfId="1" applyNumberFormat="1" applyFont="1" applyBorder="1" applyAlignment="1" applyProtection="1">
      <alignment horizontal="center" vertical="center"/>
      <protection hidden="1"/>
    </xf>
    <xf numFmtId="165" fontId="17" fillId="0" borderId="69" xfId="1" applyNumberFormat="1" applyFont="1" applyBorder="1" applyAlignment="1" applyProtection="1">
      <alignment horizontal="center" vertical="center"/>
      <protection hidden="1"/>
    </xf>
    <xf numFmtId="14" fontId="15" fillId="0" borderId="42" xfId="1" applyNumberFormat="1" applyFont="1" applyBorder="1" applyAlignment="1" applyProtection="1">
      <alignment horizontal="center" vertical="center"/>
      <protection hidden="1"/>
    </xf>
    <xf numFmtId="165" fontId="17" fillId="0" borderId="63" xfId="1" applyNumberFormat="1" applyFont="1" applyBorder="1" applyAlignment="1" applyProtection="1">
      <alignment horizontal="center" vertical="center"/>
      <protection hidden="1"/>
    </xf>
    <xf numFmtId="0" fontId="8" fillId="2" borderId="53" xfId="0" applyFont="1" applyFill="1" applyBorder="1" applyAlignment="1" applyProtection="1">
      <alignment horizontal="center" vertical="center"/>
      <protection hidden="1"/>
    </xf>
    <xf numFmtId="164" fontId="8" fillId="2" borderId="0" xfId="0" applyNumberFormat="1" applyFont="1" applyFill="1" applyAlignment="1" applyProtection="1">
      <alignment horizontal="center" vertical="center"/>
      <protection hidden="1"/>
    </xf>
    <xf numFmtId="17" fontId="3" fillId="2" borderId="48" xfId="0" applyNumberFormat="1" applyFont="1" applyFill="1" applyBorder="1" applyAlignment="1" applyProtection="1">
      <alignment horizontal="center" vertical="center"/>
      <protection hidden="1"/>
    </xf>
    <xf numFmtId="0" fontId="3" fillId="2" borderId="48" xfId="0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center" vertical="center"/>
      <protection hidden="1"/>
    </xf>
    <xf numFmtId="165" fontId="1" fillId="2" borderId="7" xfId="0" applyNumberFormat="1" applyFont="1" applyFill="1" applyBorder="1" applyAlignment="1" applyProtection="1">
      <alignment horizontal="center" vertical="center"/>
      <protection hidden="1"/>
    </xf>
    <xf numFmtId="14" fontId="2" fillId="3" borderId="50" xfId="0" applyNumberFormat="1" applyFont="1" applyFill="1" applyBorder="1" applyAlignment="1" applyProtection="1">
      <alignment horizontal="center" vertical="center"/>
      <protection hidden="1"/>
    </xf>
    <xf numFmtId="14" fontId="2" fillId="3" borderId="33" xfId="0" applyNumberFormat="1" applyFont="1" applyFill="1" applyBorder="1" applyAlignment="1" applyProtection="1">
      <alignment horizontal="center" vertical="center"/>
      <protection hidden="1"/>
    </xf>
    <xf numFmtId="14" fontId="2" fillId="3" borderId="34" xfId="0" applyNumberFormat="1" applyFont="1" applyFill="1" applyBorder="1" applyAlignment="1" applyProtection="1">
      <alignment horizontal="center" vertical="center"/>
      <protection hidden="1"/>
    </xf>
    <xf numFmtId="165" fontId="1" fillId="0" borderId="0" xfId="0" applyNumberFormat="1" applyFont="1" applyAlignment="1" applyProtection="1">
      <alignment horizontal="center" vertical="center"/>
      <protection hidden="1"/>
    </xf>
    <xf numFmtId="165" fontId="1" fillId="0" borderId="62" xfId="0" applyNumberFormat="1" applyFont="1" applyBorder="1" applyAlignment="1" applyProtection="1">
      <alignment horizontal="center" vertical="center"/>
      <protection hidden="1"/>
    </xf>
    <xf numFmtId="0" fontId="0" fillId="0" borderId="45" xfId="0" applyBorder="1" applyAlignment="1" applyProtection="1">
      <alignment horizontal="left" vertical="center" wrapText="1" shrinkToFit="1"/>
      <protection locked="0"/>
    </xf>
    <xf numFmtId="0" fontId="0" fillId="0" borderId="2" xfId="0" applyBorder="1" applyAlignment="1" applyProtection="1">
      <alignment horizontal="left" vertical="center" wrapText="1" shrinkToFit="1"/>
      <protection locked="0"/>
    </xf>
    <xf numFmtId="0" fontId="0" fillId="0" borderId="32" xfId="0" applyBorder="1" applyAlignment="1" applyProtection="1">
      <alignment horizontal="left" vertical="center" wrapText="1" shrinkToFit="1"/>
      <protection locked="0"/>
    </xf>
    <xf numFmtId="0" fontId="0" fillId="0" borderId="9" xfId="0" applyBorder="1" applyAlignment="1" applyProtection="1">
      <alignment horizontal="left" vertical="center" wrapText="1" shrinkToFit="1"/>
      <protection locked="0"/>
    </xf>
    <xf numFmtId="0" fontId="0" fillId="0" borderId="7" xfId="0" applyBorder="1" applyAlignment="1" applyProtection="1">
      <alignment horizontal="left" vertical="center" wrapText="1" shrinkToFit="1"/>
      <protection locked="0"/>
    </xf>
    <xf numFmtId="0" fontId="0" fillId="0" borderId="6" xfId="0" applyBorder="1" applyAlignment="1" applyProtection="1">
      <alignment horizontal="left" vertical="center" wrapText="1" shrinkToFit="1"/>
      <protection locked="0"/>
    </xf>
    <xf numFmtId="0" fontId="0" fillId="0" borderId="36" xfId="0" applyBorder="1" applyAlignment="1" applyProtection="1">
      <alignment horizontal="left" vertical="center" wrapText="1" shrinkToFit="1"/>
      <protection locked="0"/>
    </xf>
    <xf numFmtId="0" fontId="0" fillId="0" borderId="37" xfId="0" applyBorder="1" applyAlignment="1" applyProtection="1">
      <alignment horizontal="left" vertical="center" wrapText="1" shrinkToFit="1"/>
      <protection locked="0"/>
    </xf>
    <xf numFmtId="0" fontId="0" fillId="0" borderId="0" xfId="0" applyAlignment="1" applyProtection="1">
      <alignment horizontal="left" vertical="center" wrapText="1" shrinkToFit="1"/>
      <protection locked="0"/>
    </xf>
    <xf numFmtId="0" fontId="0" fillId="0" borderId="5" xfId="0" applyBorder="1" applyAlignment="1" applyProtection="1">
      <alignment horizontal="left" vertical="center" wrapText="1" shrinkToFit="1"/>
      <protection locked="0"/>
    </xf>
    <xf numFmtId="0" fontId="0" fillId="0" borderId="43" xfId="0" applyBorder="1" applyAlignment="1" applyProtection="1">
      <alignment horizontal="left" vertical="center" wrapText="1" shrinkToFit="1"/>
      <protection locked="0"/>
    </xf>
    <xf numFmtId="0" fontId="0" fillId="0" borderId="4" xfId="0" applyBorder="1" applyAlignment="1" applyProtection="1">
      <alignment horizontal="left" vertical="center" wrapText="1" shrinkToFit="1"/>
      <protection locked="0"/>
    </xf>
    <xf numFmtId="0" fontId="0" fillId="0" borderId="44" xfId="0" applyBorder="1" applyAlignment="1" applyProtection="1">
      <alignment horizontal="left" vertical="center" wrapText="1" shrinkToFit="1"/>
      <protection locked="0"/>
    </xf>
    <xf numFmtId="0" fontId="0" fillId="0" borderId="35" xfId="0" applyBorder="1" applyAlignment="1" applyProtection="1">
      <alignment horizontal="left" vertical="center" wrapText="1" shrinkToFit="1"/>
      <protection locked="0"/>
    </xf>
    <xf numFmtId="165" fontId="6" fillId="0" borderId="40" xfId="0" applyNumberFormat="1" applyFont="1" applyBorder="1" applyAlignment="1" applyProtection="1">
      <alignment horizontal="center" vertical="center"/>
      <protection hidden="1"/>
    </xf>
    <xf numFmtId="165" fontId="6" fillId="0" borderId="39" xfId="0" applyNumberFormat="1" applyFont="1" applyBorder="1" applyAlignment="1" applyProtection="1">
      <alignment horizontal="center" vertical="center"/>
      <protection hidden="1"/>
    </xf>
    <xf numFmtId="14" fontId="0" fillId="2" borderId="35" xfId="0" applyNumberFormat="1" applyFill="1" applyBorder="1" applyAlignment="1" applyProtection="1">
      <alignment horizontal="center" vertical="center"/>
      <protection hidden="1"/>
    </xf>
    <xf numFmtId="14" fontId="0" fillId="2" borderId="0" xfId="0" applyNumberFormat="1" applyFill="1" applyAlignment="1" applyProtection="1">
      <alignment horizontal="center" vertical="center"/>
      <protection hidden="1"/>
    </xf>
    <xf numFmtId="14" fontId="0" fillId="2" borderId="5" xfId="0" applyNumberFormat="1" applyFill="1" applyBorder="1" applyAlignment="1" applyProtection="1">
      <alignment horizontal="center" vertical="center"/>
      <protection hidden="1"/>
    </xf>
    <xf numFmtId="165" fontId="0" fillId="2" borderId="38" xfId="0" applyNumberFormat="1" applyFill="1" applyBorder="1" applyAlignment="1" applyProtection="1">
      <alignment horizontal="center" vertical="center"/>
      <protection hidden="1"/>
    </xf>
    <xf numFmtId="165" fontId="0" fillId="2" borderId="6" xfId="0" applyNumberFormat="1" applyFill="1" applyBorder="1" applyAlignment="1" applyProtection="1">
      <alignment horizontal="center" vertical="center"/>
      <protection hidden="1"/>
    </xf>
    <xf numFmtId="14" fontId="0" fillId="2" borderId="17" xfId="0" applyNumberFormat="1" applyFill="1" applyBorder="1" applyAlignment="1" applyProtection="1">
      <alignment horizontal="center" vertical="center"/>
      <protection hidden="1"/>
    </xf>
    <xf numFmtId="14" fontId="0" fillId="2" borderId="21" xfId="0" applyNumberFormat="1" applyFill="1" applyBorder="1" applyAlignment="1" applyProtection="1">
      <alignment horizontal="center" vertical="center"/>
      <protection hidden="1"/>
    </xf>
    <xf numFmtId="14" fontId="0" fillId="2" borderId="23" xfId="0" applyNumberFormat="1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165" fontId="0" fillId="2" borderId="0" xfId="0" applyNumberFormat="1" applyFill="1" applyAlignment="1" applyProtection="1">
      <alignment horizontal="center" vertical="center"/>
      <protection hidden="1"/>
    </xf>
    <xf numFmtId="0" fontId="4" fillId="5" borderId="15" xfId="0" applyFont="1" applyFill="1" applyBorder="1" applyAlignment="1" applyProtection="1">
      <alignment horizontal="center" vertical="center"/>
      <protection hidden="1"/>
    </xf>
    <xf numFmtId="0" fontId="4" fillId="5" borderId="16" xfId="0" applyFont="1" applyFill="1" applyBorder="1" applyAlignment="1" applyProtection="1">
      <alignment horizontal="center" vertical="center"/>
      <protection hidden="1"/>
    </xf>
    <xf numFmtId="0" fontId="4" fillId="5" borderId="8" xfId="0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5" xfId="0" applyFill="1" applyBorder="1" applyAlignment="1" applyProtection="1">
      <alignment horizontal="center"/>
      <protection hidden="1"/>
    </xf>
    <xf numFmtId="0" fontId="0" fillId="0" borderId="41" xfId="0" applyBorder="1" applyAlignment="1" applyProtection="1">
      <alignment horizontal="left" vertical="center" wrapText="1" shrinkToFit="1"/>
      <protection locked="0"/>
    </xf>
    <xf numFmtId="0" fontId="0" fillId="0" borderId="1" xfId="0" applyBorder="1" applyAlignment="1" applyProtection="1">
      <alignment horizontal="left" vertical="center" wrapText="1" shrinkToFit="1"/>
      <protection locked="0"/>
    </xf>
    <xf numFmtId="0" fontId="0" fillId="0" borderId="42" xfId="0" applyBorder="1" applyAlignment="1" applyProtection="1">
      <alignment horizontal="left" vertical="center" wrapText="1" shrinkToFit="1"/>
      <protection locked="0"/>
    </xf>
    <xf numFmtId="165" fontId="1" fillId="4" borderId="14" xfId="0" applyNumberFormat="1" applyFont="1" applyFill="1" applyBorder="1" applyAlignment="1" applyProtection="1">
      <alignment horizontal="center" vertical="center"/>
      <protection hidden="1"/>
    </xf>
    <xf numFmtId="165" fontId="1" fillId="4" borderId="12" xfId="0" applyNumberFormat="1" applyFont="1" applyFill="1" applyBorder="1" applyAlignment="1" applyProtection="1">
      <alignment horizontal="center" vertical="center"/>
      <protection hidden="1"/>
    </xf>
    <xf numFmtId="165" fontId="6" fillId="6" borderId="11" xfId="0" applyNumberFormat="1" applyFont="1" applyFill="1" applyBorder="1" applyAlignment="1" applyProtection="1">
      <alignment horizontal="center" vertical="center"/>
      <protection hidden="1"/>
    </xf>
    <xf numFmtId="165" fontId="6" fillId="6" borderId="12" xfId="0" applyNumberFormat="1" applyFont="1" applyFill="1" applyBorder="1" applyAlignment="1" applyProtection="1">
      <alignment horizontal="center" vertical="center"/>
      <protection hidden="1"/>
    </xf>
    <xf numFmtId="165" fontId="0" fillId="0" borderId="20" xfId="0" applyNumberFormat="1" applyBorder="1" applyAlignment="1" applyProtection="1">
      <alignment horizontal="left" vertical="center" wrapText="1" shrinkToFit="1"/>
      <protection locked="0"/>
    </xf>
    <xf numFmtId="165" fontId="0" fillId="0" borderId="46" xfId="0" applyNumberFormat="1" applyBorder="1" applyAlignment="1" applyProtection="1">
      <alignment horizontal="left" vertical="center" wrapText="1" shrinkToFit="1"/>
      <protection locked="0"/>
    </xf>
    <xf numFmtId="165" fontId="0" fillId="0" borderId="47" xfId="0" applyNumberFormat="1" applyBorder="1" applyAlignment="1" applyProtection="1">
      <alignment horizontal="left" vertical="center" wrapText="1" shrinkToFit="1"/>
      <protection locked="0"/>
    </xf>
    <xf numFmtId="14" fontId="0" fillId="5" borderId="17" xfId="0" applyNumberFormat="1" applyFill="1" applyBorder="1" applyAlignment="1" applyProtection="1">
      <alignment horizontal="center" vertical="center"/>
      <protection hidden="1"/>
    </xf>
    <xf numFmtId="14" fontId="0" fillId="5" borderId="35" xfId="0" applyNumberFormat="1" applyFill="1" applyBorder="1" applyAlignment="1" applyProtection="1">
      <alignment horizontal="center" vertical="center"/>
      <protection hidden="1"/>
    </xf>
    <xf numFmtId="14" fontId="0" fillId="5" borderId="9" xfId="0" applyNumberFormat="1" applyFill="1" applyBorder="1" applyAlignment="1" applyProtection="1">
      <alignment horizontal="center" vertical="center"/>
      <protection hidden="1"/>
    </xf>
    <xf numFmtId="0" fontId="23" fillId="0" borderId="43" xfId="0" applyFont="1" applyBorder="1" applyAlignment="1" applyProtection="1">
      <alignment horizontal="left" vertical="center"/>
      <protection hidden="1"/>
    </xf>
    <xf numFmtId="0" fontId="23" fillId="0" borderId="4" xfId="0" applyFont="1" applyBorder="1" applyAlignment="1" applyProtection="1">
      <alignment horizontal="left" vertical="center"/>
      <protection hidden="1"/>
    </xf>
    <xf numFmtId="0" fontId="15" fillId="0" borderId="19" xfId="1" applyFont="1" applyBorder="1" applyAlignment="1" applyProtection="1">
      <alignment horizontal="left" vertical="center"/>
      <protection hidden="1"/>
    </xf>
    <xf numFmtId="0" fontId="15" fillId="0" borderId="61" xfId="1" applyFont="1" applyBorder="1" applyAlignment="1" applyProtection="1">
      <alignment horizontal="left" vertical="center"/>
      <protection hidden="1"/>
    </xf>
    <xf numFmtId="0" fontId="15" fillId="0" borderId="20" xfId="1" applyFont="1" applyBorder="1" applyAlignment="1" applyProtection="1">
      <alignment horizontal="left" vertical="center"/>
      <protection hidden="1"/>
    </xf>
    <xf numFmtId="0" fontId="15" fillId="0" borderId="66" xfId="1" applyFont="1" applyBorder="1" applyAlignment="1" applyProtection="1">
      <alignment horizontal="left" vertical="center"/>
      <protection hidden="1"/>
    </xf>
    <xf numFmtId="0" fontId="15" fillId="0" borderId="41" xfId="1" applyFont="1" applyBorder="1" applyAlignment="1" applyProtection="1">
      <alignment horizontal="center" vertical="center"/>
      <protection hidden="1"/>
    </xf>
    <xf numFmtId="0" fontId="15" fillId="0" borderId="68" xfId="1" applyFont="1" applyBorder="1" applyAlignment="1" applyProtection="1">
      <alignment horizontal="center" vertical="center"/>
      <protection hidden="1"/>
    </xf>
    <xf numFmtId="0" fontId="15" fillId="0" borderId="20" xfId="1" applyFont="1" applyBorder="1" applyAlignment="1" applyProtection="1">
      <alignment horizontal="center" vertical="center"/>
      <protection hidden="1"/>
    </xf>
    <xf numFmtId="0" fontId="15" fillId="0" borderId="66" xfId="1" applyFont="1" applyBorder="1" applyAlignment="1" applyProtection="1">
      <alignment horizontal="center" vertical="center"/>
      <protection hidden="1"/>
    </xf>
    <xf numFmtId="0" fontId="0" fillId="11" borderId="14" xfId="0" applyFill="1" applyBorder="1" applyAlignment="1" applyProtection="1">
      <alignment horizontal="center" vertical="center"/>
      <protection hidden="1"/>
    </xf>
    <xf numFmtId="0" fontId="0" fillId="11" borderId="11" xfId="0" applyFill="1" applyBorder="1" applyAlignment="1" applyProtection="1">
      <alignment horizontal="center" vertical="center"/>
      <protection hidden="1"/>
    </xf>
    <xf numFmtId="0" fontId="0" fillId="11" borderId="12" xfId="0" applyFill="1" applyBorder="1" applyAlignment="1" applyProtection="1">
      <alignment horizontal="center" vertical="center"/>
      <protection hidden="1"/>
    </xf>
    <xf numFmtId="0" fontId="22" fillId="0" borderId="14" xfId="1" applyFont="1" applyBorder="1" applyAlignment="1" applyProtection="1">
      <alignment horizontal="center" vertical="center"/>
      <protection hidden="1"/>
    </xf>
    <xf numFmtId="0" fontId="22" fillId="0" borderId="11" xfId="1" applyFont="1" applyBorder="1" applyAlignment="1" applyProtection="1">
      <alignment horizontal="center" vertical="center"/>
      <protection hidden="1"/>
    </xf>
    <xf numFmtId="0" fontId="22" fillId="0" borderId="12" xfId="1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 applyProtection="1">
      <alignment horizontal="center" vertical="center"/>
      <protection hidden="1"/>
    </xf>
    <xf numFmtId="0" fontId="14" fillId="0" borderId="11" xfId="0" applyFont="1" applyBorder="1" applyAlignment="1" applyProtection="1">
      <alignment horizontal="center" vertical="center"/>
      <protection hidden="1"/>
    </xf>
    <xf numFmtId="0" fontId="14" fillId="0" borderId="12" xfId="0" applyFont="1" applyBorder="1" applyAlignment="1" applyProtection="1">
      <alignment horizontal="center" vertical="center"/>
      <protection hidden="1"/>
    </xf>
    <xf numFmtId="0" fontId="21" fillId="11" borderId="17" xfId="0" applyFont="1" applyFill="1" applyBorder="1" applyAlignment="1" applyProtection="1">
      <alignment horizontal="center" vertical="center"/>
      <protection hidden="1"/>
    </xf>
    <xf numFmtId="0" fontId="21" fillId="11" borderId="21" xfId="0" applyFont="1" applyFill="1" applyBorder="1" applyAlignment="1" applyProtection="1">
      <alignment horizontal="center" vertical="center"/>
      <protection hidden="1"/>
    </xf>
    <xf numFmtId="0" fontId="21" fillId="11" borderId="23" xfId="0" applyFont="1" applyFill="1" applyBorder="1" applyAlignment="1" applyProtection="1">
      <alignment horizontal="center" vertical="center"/>
      <protection hidden="1"/>
    </xf>
    <xf numFmtId="0" fontId="15" fillId="0" borderId="55" xfId="1" applyFont="1" applyBorder="1" applyAlignment="1" applyProtection="1">
      <alignment horizontal="left" vertical="center"/>
      <protection hidden="1"/>
    </xf>
    <xf numFmtId="0" fontId="15" fillId="0" borderId="59" xfId="1" applyFont="1" applyBorder="1" applyAlignment="1" applyProtection="1">
      <alignment horizontal="left" vertical="center"/>
      <protection hidden="1"/>
    </xf>
    <xf numFmtId="0" fontId="15" fillId="0" borderId="19" xfId="0" applyFont="1" applyBorder="1" applyAlignment="1" applyProtection="1">
      <alignment horizontal="left" vertical="center"/>
      <protection hidden="1"/>
    </xf>
    <xf numFmtId="0" fontId="15" fillId="0" borderId="61" xfId="0" applyFont="1" applyBorder="1" applyAlignment="1" applyProtection="1">
      <alignment horizontal="left" vertical="center"/>
      <protection hidden="1"/>
    </xf>
    <xf numFmtId="0" fontId="15" fillId="0" borderId="19" xfId="1" applyFont="1" applyBorder="1" applyAlignment="1">
      <alignment horizontal="left" vertical="center"/>
    </xf>
    <xf numFmtId="0" fontId="15" fillId="0" borderId="61" xfId="1" applyFont="1" applyBorder="1" applyAlignment="1">
      <alignment horizontal="left" vertical="center"/>
    </xf>
    <xf numFmtId="0" fontId="16" fillId="0" borderId="14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5" fillId="0" borderId="54" xfId="1" applyFont="1" applyBorder="1" applyAlignment="1">
      <alignment horizontal="left" vertical="center"/>
    </xf>
    <xf numFmtId="0" fontId="15" fillId="0" borderId="60" xfId="1" applyFont="1" applyBorder="1" applyAlignment="1">
      <alignment horizontal="left" vertical="center"/>
    </xf>
    <xf numFmtId="0" fontId="10" fillId="11" borderId="14" xfId="1" applyFont="1" applyFill="1" applyBorder="1" applyAlignment="1">
      <alignment horizontal="center" vertical="center"/>
    </xf>
    <xf numFmtId="0" fontId="10" fillId="11" borderId="11" xfId="1" applyFont="1" applyFill="1" applyBorder="1" applyAlignment="1">
      <alignment horizontal="center" vertical="center"/>
    </xf>
    <xf numFmtId="0" fontId="10" fillId="11" borderId="12" xfId="1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2" fillId="11" borderId="35" xfId="0" applyFont="1" applyFill="1" applyBorder="1" applyAlignment="1">
      <alignment horizontal="center" vertical="center"/>
    </xf>
    <xf numFmtId="0" fontId="12" fillId="11" borderId="0" xfId="0" applyFont="1" applyFill="1" applyAlignment="1">
      <alignment horizontal="center" vertical="center"/>
    </xf>
    <xf numFmtId="0" fontId="12" fillId="11" borderId="5" xfId="0" applyFont="1" applyFill="1" applyBorder="1" applyAlignment="1">
      <alignment horizontal="center" vertical="center"/>
    </xf>
    <xf numFmtId="0" fontId="15" fillId="0" borderId="55" xfId="1" applyFont="1" applyBorder="1" applyAlignment="1">
      <alignment horizontal="left" vertical="center"/>
    </xf>
    <xf numFmtId="0" fontId="15" fillId="0" borderId="59" xfId="1" applyFont="1" applyBorder="1" applyAlignment="1">
      <alignment horizontal="left" vertical="center"/>
    </xf>
    <xf numFmtId="0" fontId="18" fillId="0" borderId="54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5" fillId="0" borderId="55" xfId="1" applyFont="1" applyBorder="1" applyAlignment="1">
      <alignment horizontal="center" vertical="center"/>
    </xf>
    <xf numFmtId="0" fontId="15" fillId="0" borderId="59" xfId="1" applyFont="1" applyBorder="1" applyAlignment="1">
      <alignment horizontal="center" vertical="center"/>
    </xf>
  </cellXfs>
  <cellStyles count="2">
    <cellStyle name="Normal" xfId="0" builtinId="0"/>
    <cellStyle name="Normal_feries" xfId="1" xr:uid="{FEE640DF-3241-4007-83EE-EE2C7F648FFF}"/>
  </cellStyles>
  <dxfs count="2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numFmt numFmtId="165" formatCode="dddd"/>
    </dxf>
    <dxf>
      <font>
        <color rgb="FFFF0000"/>
      </font>
      <numFmt numFmtId="165" formatCode="dddd"/>
    </dxf>
    <dxf>
      <font>
        <color rgb="FF0000FF"/>
      </font>
    </dxf>
    <dxf>
      <font>
        <color rgb="FF0000FF"/>
      </font>
    </dxf>
    <dxf>
      <fill>
        <gradientFill type="path" left="0.5" right="0.5" top="0.5" bottom="0.5">
          <stop position="0">
            <color theme="0"/>
          </stop>
          <stop position="1">
            <color rgb="FFFFD9D9"/>
          </stop>
        </gradientFill>
      </fill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gradientFill type="path" left="0.5" right="0.5" top="0.5" bottom="0.5">
          <stop position="0">
            <color theme="0"/>
          </stop>
          <stop position="1">
            <color rgb="FFFFD9D9"/>
          </stop>
        </gradientFill>
      </fill>
    </dxf>
    <dxf>
      <font>
        <color rgb="FFFF0000"/>
      </font>
    </dxf>
  </dxfs>
  <tableStyles count="0" defaultTableStyle="TableStyleMedium2" defaultPivotStyle="PivotStyleLight16"/>
  <colors>
    <mruColors>
      <color rgb="FFFFD9D9"/>
      <color rgb="FF0000FF"/>
      <color rgb="FFE5EBF7"/>
      <color rgb="FFE8EDF8"/>
      <color rgb="FFD0DBF0"/>
      <color rgb="FFC2D1EC"/>
      <color rgb="FF88C1DE"/>
      <color rgb="FF99B2DF"/>
      <color rgb="FFE4D3F1"/>
      <color rgb="FFDCC5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S34"/>
  <sheetViews>
    <sheetView tabSelected="1" zoomScaleNormal="100" workbookViewId="0">
      <selection activeCell="B2" sqref="B2:D2"/>
    </sheetView>
  </sheetViews>
  <sheetFormatPr baseColWidth="10" defaultRowHeight="14.55" x14ac:dyDescent="0.3"/>
  <cols>
    <col min="1" max="1" width="1.6640625" style="1" customWidth="1"/>
    <col min="2" max="2" width="10" style="4" customWidth="1"/>
    <col min="3" max="3" width="7.77734375" style="5" customWidth="1"/>
    <col min="4" max="4" width="20" style="1" customWidth="1"/>
    <col min="5" max="5" width="7.77734375" style="1" customWidth="1"/>
    <col min="6" max="6" width="0.77734375" style="1" customWidth="1"/>
    <col min="7" max="7" width="10" style="4" customWidth="1"/>
    <col min="8" max="8" width="7.77734375" style="5" customWidth="1"/>
    <col min="9" max="9" width="20" style="1" customWidth="1"/>
    <col min="10" max="10" width="7.77734375" style="1" customWidth="1"/>
    <col min="11" max="11" width="1.6640625" style="1" customWidth="1"/>
    <col min="12" max="16384" width="11.5546875" style="1"/>
  </cols>
  <sheetData>
    <row r="1" spans="1:19" ht="9.1" customHeight="1" thickBot="1" x14ac:dyDescent="0.3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9" ht="17.55" customHeight="1" thickTop="1" thickBot="1" x14ac:dyDescent="0.35">
      <c r="A2" s="113"/>
      <c r="B2" s="82"/>
      <c r="C2" s="82"/>
      <c r="D2" s="83"/>
      <c r="E2" s="79">
        <f ca="1">DATE(YEAR(TODAY()),MONTH(TODAY())*1,1)</f>
        <v>43497</v>
      </c>
      <c r="F2" s="80"/>
      <c r="G2" s="81"/>
      <c r="H2" s="73" t="str">
        <f ca="1">IF($H$14,"Schaltjahr","")</f>
        <v/>
      </c>
      <c r="I2" s="74"/>
      <c r="J2" s="20"/>
      <c r="K2" s="109" t="s">
        <v>1</v>
      </c>
      <c r="L2" s="18"/>
    </row>
    <row r="3" spans="1:19" ht="4.25" customHeight="1" thickTop="1" thickBot="1" x14ac:dyDescent="0.35">
      <c r="A3" s="113"/>
      <c r="B3" s="78"/>
      <c r="C3" s="78"/>
      <c r="D3" s="78"/>
      <c r="E3" s="75"/>
      <c r="F3" s="76"/>
      <c r="G3" s="76"/>
      <c r="H3" s="77"/>
      <c r="I3" s="77"/>
      <c r="J3" s="77"/>
      <c r="K3" s="109"/>
    </row>
    <row r="4" spans="1:19" ht="30.25" customHeight="1" thickBot="1" x14ac:dyDescent="0.35">
      <c r="A4" s="114"/>
      <c r="B4" s="120" t="str">
        <f ca="1">"RENDEZ-VOUS MONAT  –  "&amp;CHOOSE(MONTH(E2),"JANUAR","FEBRUAR","MÄRZ","APRIL","MAI","JUNI","JULI","AUGUST","SEPTEMBER","OKTOBER","NOVEMBER","DEZEMBER")&amp;"  –"</f>
        <v>RENDEZ-VOUS MONAT  –  FEBRUAR  –</v>
      </c>
      <c r="C4" s="120"/>
      <c r="D4" s="120"/>
      <c r="E4" s="120"/>
      <c r="F4" s="120"/>
      <c r="G4" s="120"/>
      <c r="H4" s="120"/>
      <c r="I4" s="120"/>
      <c r="J4" s="121"/>
      <c r="K4" s="109"/>
    </row>
    <row r="5" spans="1:19" ht="24.2" customHeight="1" thickBot="1" x14ac:dyDescent="0.35">
      <c r="A5" s="114"/>
      <c r="B5" s="118" t="s">
        <v>26</v>
      </c>
      <c r="C5" s="119"/>
      <c r="D5" s="19" t="s">
        <v>0</v>
      </c>
      <c r="E5" s="6" t="s">
        <v>25</v>
      </c>
      <c r="F5" s="110"/>
      <c r="G5" s="118" t="s">
        <v>26</v>
      </c>
      <c r="H5" s="119"/>
      <c r="I5" s="19" t="s">
        <v>0</v>
      </c>
      <c r="J5" s="6" t="s">
        <v>25</v>
      </c>
      <c r="K5" s="109"/>
    </row>
    <row r="6" spans="1:19" s="2" customFormat="1" ht="29.65" customHeight="1" x14ac:dyDescent="0.3">
      <c r="A6" s="114"/>
      <c r="B6" s="51" t="str">
        <f ca="1">IFERROR(CHOOSE(WEEKDAY(C6,2),"Montag","Dienstag","Mittwoch","Donnerstag","Freitag","Samstag","Sonntag"),"")</f>
        <v/>
      </c>
      <c r="C6" s="35" t="str">
        <f ca="1">IFERROR(DAY(E2)&amp;" "&amp;CHOOSE(MONTH(E2),"Jan","Feb","März","Apr","Mai","Juni","Juli","Aug","Sept","Okt","Nov","Dez"),"")</f>
        <v>1 Feb</v>
      </c>
      <c r="D6" s="42" t="s">
        <v>1</v>
      </c>
      <c r="E6" s="8"/>
      <c r="F6" s="111"/>
      <c r="G6" s="50" t="str">
        <f ca="1">IFERROR(CHOOSE(WEEKDAY(H6,2),"Montag","Dienstag","Mittwoch","Donnerstag","Freitag","Samstag","Sonntag"),"")</f>
        <v/>
      </c>
      <c r="H6" s="36" t="str">
        <f ca="1">IFERROR(DAY(C28+1)&amp;" "&amp;CHOOSE(MONTH($E$2),"Jan","Feb","März","Apr","Mai","Juni","Juli","Aug","Sept","Okt","Nov","Dez"),"")</f>
        <v/>
      </c>
      <c r="I6" s="48" t="s">
        <v>22</v>
      </c>
      <c r="J6" s="17"/>
      <c r="K6" s="109"/>
      <c r="P6" s="3"/>
      <c r="S6" s="3"/>
    </row>
    <row r="7" spans="1:19" s="2" customFormat="1" ht="29.65" customHeight="1" x14ac:dyDescent="0.3">
      <c r="A7" s="114"/>
      <c r="B7" s="51" t="str">
        <f t="shared" ref="B7:B28" ca="1" si="0">IFERROR(CHOOSE(WEEKDAY(C7,2),"Montag","Dienstag","Mittwoch","Donnerstag","Freitag","Samstag","Sonntag"),"")</f>
        <v/>
      </c>
      <c r="C7" s="35" t="str">
        <f ca="1">IFERROR(DAY(C6+1)&amp;" "&amp;CHOOSE(MONTH($E$2),"Jan","Feb","März","Apr","Mai","Juni","Juli","Aug","Sept","Okt","Nov","Dez"),"")</f>
        <v/>
      </c>
      <c r="D7" s="43" t="s">
        <v>1</v>
      </c>
      <c r="E7" s="9"/>
      <c r="F7" s="111"/>
      <c r="G7" s="50" t="str">
        <f t="shared" ref="G7:G10" ca="1" si="1">IFERROR(CHOOSE(WEEKDAY(H7,2),"Montag","Dienstag","Mittwoch","Donnerstag","Freitag","Samstag","Sonntag"),"")</f>
        <v/>
      </c>
      <c r="H7" s="36" t="str">
        <f ca="1">IFERROR(DAY(H6+1)&amp;" "&amp;CHOOSE(MONTH($E$2),"Jan","Feb","März","Apr","Mai","Juni","Juli","Aug","Sept","Okt","Nov","Dez"),"")</f>
        <v/>
      </c>
      <c r="I7" s="45" t="s">
        <v>22</v>
      </c>
      <c r="J7" s="11"/>
      <c r="K7" s="109"/>
      <c r="L7" s="21"/>
      <c r="P7" s="3"/>
      <c r="S7" s="3"/>
    </row>
    <row r="8" spans="1:19" s="2" customFormat="1" ht="29.65" customHeight="1" x14ac:dyDescent="0.3">
      <c r="A8" s="114"/>
      <c r="B8" s="51" t="str">
        <f t="shared" ca="1" si="0"/>
        <v/>
      </c>
      <c r="C8" s="35" t="str">
        <f t="shared" ref="C8:C28" ca="1" si="2">IFERROR(DAY(C7+1)&amp;" "&amp;CHOOSE(MONTH($E$2),"Jan","Feb","März","Apr","Mai","Juni","Juli","Aug","Sept","Okt","Nov","Dez"),"")</f>
        <v/>
      </c>
      <c r="D8" s="43" t="s">
        <v>22</v>
      </c>
      <c r="E8" s="9"/>
      <c r="F8" s="111"/>
      <c r="G8" s="50" t="str">
        <f t="shared" ca="1" si="1"/>
        <v/>
      </c>
      <c r="H8" s="36" t="str">
        <f t="shared" ref="H8:H10" ca="1" si="3">IFERROR(DAY(H7+1)&amp;" "&amp;CHOOSE(MONTH($E$2),"Jan","Feb","März","Apr","Mai","Juni","Juli","Aug","Sept","Okt","Nov","Dez"),"")</f>
        <v/>
      </c>
      <c r="I8" s="46"/>
      <c r="J8" s="9" t="s">
        <v>22</v>
      </c>
      <c r="K8" s="109"/>
      <c r="P8" s="3"/>
      <c r="S8" s="3"/>
    </row>
    <row r="9" spans="1:19" s="2" customFormat="1" ht="29.65" customHeight="1" x14ac:dyDescent="0.3">
      <c r="A9" s="114"/>
      <c r="B9" s="51" t="str">
        <f t="shared" ca="1" si="0"/>
        <v/>
      </c>
      <c r="C9" s="35" t="str">
        <f t="shared" ca="1" si="2"/>
        <v/>
      </c>
      <c r="D9" s="43"/>
      <c r="E9" s="9" t="s">
        <v>22</v>
      </c>
      <c r="F9" s="111"/>
      <c r="G9" s="50" t="str">
        <f t="shared" ca="1" si="1"/>
        <v/>
      </c>
      <c r="H9" s="36" t="str">
        <f t="shared" ca="1" si="3"/>
        <v/>
      </c>
      <c r="I9" s="49" t="s">
        <v>22</v>
      </c>
      <c r="J9" s="10"/>
      <c r="K9" s="109"/>
      <c r="P9" s="3"/>
      <c r="S9" s="3"/>
    </row>
    <row r="10" spans="1:19" s="2" customFormat="1" ht="29.65" customHeight="1" x14ac:dyDescent="0.3">
      <c r="A10" s="114"/>
      <c r="B10" s="51" t="str">
        <f t="shared" ca="1" si="0"/>
        <v/>
      </c>
      <c r="C10" s="35" t="str">
        <f t="shared" ca="1" si="2"/>
        <v/>
      </c>
      <c r="D10" s="43" t="s">
        <v>22</v>
      </c>
      <c r="E10" s="9"/>
      <c r="F10" s="111"/>
      <c r="G10" s="50" t="str">
        <f t="shared" ca="1" si="1"/>
        <v/>
      </c>
      <c r="H10" s="36" t="str">
        <f t="shared" ca="1" si="3"/>
        <v/>
      </c>
      <c r="I10" s="46"/>
      <c r="J10" s="9"/>
      <c r="K10" s="109"/>
      <c r="P10" s="3"/>
      <c r="S10" s="3"/>
    </row>
    <row r="11" spans="1:19" s="2" customFormat="1" ht="29.65" customHeight="1" x14ac:dyDescent="0.3">
      <c r="A11" s="114"/>
      <c r="B11" s="51" t="str">
        <f t="shared" ca="1" si="0"/>
        <v/>
      </c>
      <c r="C11" s="35" t="str">
        <f t="shared" ca="1" si="2"/>
        <v/>
      </c>
      <c r="D11" s="44"/>
      <c r="E11" s="10"/>
      <c r="F11" s="111"/>
      <c r="G11" s="50" t="str">
        <f ca="1">IFERROR(CHOOSE(WEEKDAY(H11,2),"Montag","Dienstag","Mittwoch","Donnerstag","Freitag","Samstag","Sonntag"),"")</f>
        <v/>
      </c>
      <c r="H11" s="36" t="str">
        <f ca="1">IFERROR(IF($I$14&gt;28,DAY(H10+1),"")&amp;" "&amp;IF($I$14&gt;28,CHOOSE(MONTH($E$2),"Jan","Feb","März","Apr","Mai","Juni","Juli","Aug","Sept","Okt","Nov","Dez"),""),"")</f>
        <v xml:space="preserve"> </v>
      </c>
      <c r="I11" s="46"/>
      <c r="J11" s="13" t="s">
        <v>22</v>
      </c>
      <c r="K11" s="109"/>
      <c r="P11" s="3"/>
      <c r="S11" s="3"/>
    </row>
    <row r="12" spans="1:19" s="2" customFormat="1" ht="29.65" customHeight="1" x14ac:dyDescent="0.3">
      <c r="A12" s="114"/>
      <c r="B12" s="51" t="str">
        <f t="shared" ca="1" si="0"/>
        <v/>
      </c>
      <c r="C12" s="35" t="str">
        <f t="shared" ca="1" si="2"/>
        <v/>
      </c>
      <c r="D12" s="45"/>
      <c r="E12" s="11"/>
      <c r="F12" s="111"/>
      <c r="G12" s="50" t="str">
        <f ca="1">IFERROR(CHOOSE(WEEKDAY(H12,2),"Montag","Dienstag","Mittwoch","Donnerstag","Freitag","Samstag","Sonntag"),"")</f>
        <v/>
      </c>
      <c r="H12" s="36" t="str">
        <f ca="1">IFERROR(IF($I$14&gt;29,DAY(H11+1),"")&amp;" "&amp;IF($I$14&gt;29,CHOOSE(MONTH($E$2),"Jan","Feb","März","Apr","Mai","Juni","Juli","Aug","Sept","Okt","Nov","Dez"),""),"")</f>
        <v xml:space="preserve"> </v>
      </c>
      <c r="I12" s="45"/>
      <c r="J12" s="9"/>
      <c r="K12" s="109"/>
      <c r="P12" s="3"/>
      <c r="S12" s="3"/>
    </row>
    <row r="13" spans="1:19" s="2" customFormat="1" ht="29.65" customHeight="1" thickBot="1" x14ac:dyDescent="0.35">
      <c r="A13" s="114"/>
      <c r="B13" s="51" t="str">
        <f t="shared" ca="1" si="0"/>
        <v/>
      </c>
      <c r="C13" s="35" t="str">
        <f t="shared" ca="1" si="2"/>
        <v/>
      </c>
      <c r="D13" s="45" t="s">
        <v>22</v>
      </c>
      <c r="E13" s="11"/>
      <c r="F13" s="112"/>
      <c r="G13" s="50" t="str">
        <f ca="1">IFERROR(CHOOSE(WEEKDAY(H13,2),"Montag","Dienstag","Mittwoch","Donnerstag","Freitag","Samstag","Sonntag"),"")</f>
        <v/>
      </c>
      <c r="H13" s="36" t="str">
        <f ca="1">IFERROR(IF($I$14&gt;30,DAY(H12+1),"")&amp;" "&amp;IF($I$14&gt;30,CHOOSE(MONTH($E$2),"Jan","Feb","März","Apr","Mai","Juni","Juli","Aug","Sept","Okt","Nov","Dez"),""),"")</f>
        <v xml:space="preserve"> </v>
      </c>
      <c r="I13" s="47"/>
      <c r="J13" s="14"/>
      <c r="K13" s="109"/>
      <c r="P13" s="3"/>
      <c r="S13" s="3"/>
    </row>
    <row r="14" spans="1:19" s="2" customFormat="1" ht="29.65" customHeight="1" x14ac:dyDescent="0.3">
      <c r="A14" s="114"/>
      <c r="B14" s="51" t="str">
        <f t="shared" ca="1" si="0"/>
        <v/>
      </c>
      <c r="C14" s="35" t="str">
        <f t="shared" ca="1" si="2"/>
        <v/>
      </c>
      <c r="D14" s="45"/>
      <c r="E14" s="11"/>
      <c r="F14" s="105"/>
      <c r="G14" s="106"/>
      <c r="H14" s="16" t="b">
        <f ca="1">DAY(DATE(YEAR(E2),3,0))=29</f>
        <v>0</v>
      </c>
      <c r="I14" s="16">
        <f ca="1">DAY(EOMONTH(E2,0))</f>
        <v>28</v>
      </c>
      <c r="J14" s="15"/>
      <c r="K14" s="109"/>
      <c r="P14" s="3"/>
      <c r="S14" s="3"/>
    </row>
    <row r="15" spans="1:19" s="2" customFormat="1" ht="29.65" customHeight="1" thickBot="1" x14ac:dyDescent="0.35">
      <c r="A15" s="114"/>
      <c r="B15" s="51" t="str">
        <f t="shared" ca="1" si="0"/>
        <v/>
      </c>
      <c r="C15" s="35" t="str">
        <f t="shared" ca="1" si="2"/>
        <v/>
      </c>
      <c r="D15" s="45"/>
      <c r="E15" s="11"/>
      <c r="F15" s="100"/>
      <c r="G15" s="101"/>
      <c r="H15" s="101"/>
      <c r="I15" s="101"/>
      <c r="J15" s="102"/>
      <c r="K15" s="109"/>
      <c r="P15" s="3"/>
      <c r="S15" s="3"/>
    </row>
    <row r="16" spans="1:19" s="2" customFormat="1" ht="29.65" customHeight="1" thickBot="1" x14ac:dyDescent="0.35">
      <c r="A16" s="114"/>
      <c r="B16" s="51" t="str">
        <f t="shared" ca="1" si="0"/>
        <v/>
      </c>
      <c r="C16" s="35" t="str">
        <f t="shared" ca="1" si="2"/>
        <v/>
      </c>
      <c r="D16" s="45"/>
      <c r="E16" s="11"/>
      <c r="F16" s="125"/>
      <c r="G16" s="98" t="s">
        <v>27</v>
      </c>
      <c r="H16" s="99"/>
      <c r="I16" s="103"/>
      <c r="J16" s="104"/>
      <c r="K16" s="109"/>
      <c r="P16" s="3"/>
      <c r="S16" s="3"/>
    </row>
    <row r="17" spans="1:19" s="2" customFormat="1" ht="29.65" customHeight="1" x14ac:dyDescent="0.3">
      <c r="A17" s="114"/>
      <c r="B17" s="51" t="str">
        <f t="shared" ca="1" si="0"/>
        <v/>
      </c>
      <c r="C17" s="35" t="str">
        <f t="shared" ca="1" si="2"/>
        <v/>
      </c>
      <c r="D17" s="45"/>
      <c r="E17" s="11"/>
      <c r="F17" s="126"/>
      <c r="G17" s="115"/>
      <c r="H17" s="116"/>
      <c r="I17" s="116"/>
      <c r="J17" s="117"/>
      <c r="K17" s="109"/>
      <c r="P17" s="3"/>
      <c r="S17" s="3"/>
    </row>
    <row r="18" spans="1:19" s="2" customFormat="1" ht="29.65" customHeight="1" x14ac:dyDescent="0.3">
      <c r="A18" s="114"/>
      <c r="B18" s="51" t="str">
        <f t="shared" ca="1" si="0"/>
        <v/>
      </c>
      <c r="C18" s="35" t="str">
        <f t="shared" ca="1" si="2"/>
        <v/>
      </c>
      <c r="D18" s="45"/>
      <c r="E18" s="11"/>
      <c r="F18" s="126"/>
      <c r="G18" s="94" t="s">
        <v>22</v>
      </c>
      <c r="H18" s="95"/>
      <c r="I18" s="95"/>
      <c r="J18" s="96"/>
      <c r="K18" s="109"/>
      <c r="P18" s="3"/>
      <c r="S18" s="3"/>
    </row>
    <row r="19" spans="1:19" s="2" customFormat="1" ht="29.65" customHeight="1" thickBot="1" x14ac:dyDescent="0.35">
      <c r="A19" s="114"/>
      <c r="B19" s="51" t="str">
        <f t="shared" ca="1" si="0"/>
        <v/>
      </c>
      <c r="C19" s="35" t="str">
        <f t="shared" ca="1" si="2"/>
        <v/>
      </c>
      <c r="D19" s="45"/>
      <c r="E19" s="11"/>
      <c r="F19" s="127"/>
      <c r="G19" s="87" t="s">
        <v>22</v>
      </c>
      <c r="H19" s="88"/>
      <c r="I19" s="88"/>
      <c r="J19" s="89"/>
      <c r="K19" s="109"/>
      <c r="P19" s="3"/>
      <c r="S19" s="3"/>
    </row>
    <row r="20" spans="1:19" s="2" customFormat="1" ht="29.65" customHeight="1" thickBot="1" x14ac:dyDescent="0.35">
      <c r="A20" s="114"/>
      <c r="B20" s="51" t="str">
        <f t="shared" ca="1" si="0"/>
        <v/>
      </c>
      <c r="C20" s="35" t="str">
        <f t="shared" ca="1" si="2"/>
        <v/>
      </c>
      <c r="D20" s="45"/>
      <c r="E20" s="11"/>
      <c r="F20" s="105"/>
      <c r="G20" s="106"/>
      <c r="H20" s="106"/>
      <c r="I20" s="106"/>
      <c r="J20" s="107"/>
      <c r="K20" s="109"/>
      <c r="P20" s="3"/>
      <c r="S20" s="3"/>
    </row>
    <row r="21" spans="1:19" s="2" customFormat="1" ht="29.65" customHeight="1" thickBot="1" x14ac:dyDescent="0.35">
      <c r="A21" s="114"/>
      <c r="B21" s="51" t="str">
        <f t="shared" ca="1" si="0"/>
        <v/>
      </c>
      <c r="C21" s="35" t="str">
        <f t="shared" ca="1" si="2"/>
        <v/>
      </c>
      <c r="D21" s="45"/>
      <c r="E21" s="11"/>
      <c r="F21" s="125"/>
      <c r="G21" s="98" t="s">
        <v>28</v>
      </c>
      <c r="H21" s="99"/>
      <c r="I21" s="103"/>
      <c r="J21" s="104"/>
      <c r="K21" s="109"/>
      <c r="P21" s="3"/>
      <c r="S21" s="3"/>
    </row>
    <row r="22" spans="1:19" s="2" customFormat="1" ht="29.65" customHeight="1" x14ac:dyDescent="0.3">
      <c r="A22" s="114"/>
      <c r="B22" s="51" t="str">
        <f t="shared" ca="1" si="0"/>
        <v/>
      </c>
      <c r="C22" s="35" t="str">
        <f t="shared" ca="1" si="2"/>
        <v/>
      </c>
      <c r="D22" s="45" t="s">
        <v>22</v>
      </c>
      <c r="E22" s="11"/>
      <c r="F22" s="126"/>
      <c r="G22" s="90" t="s">
        <v>22</v>
      </c>
      <c r="H22" s="91"/>
      <c r="I22" s="92"/>
      <c r="J22" s="93"/>
      <c r="K22" s="109"/>
      <c r="P22" s="3"/>
      <c r="S22" s="3"/>
    </row>
    <row r="23" spans="1:19" s="2" customFormat="1" ht="29.65" customHeight="1" x14ac:dyDescent="0.3">
      <c r="A23" s="114"/>
      <c r="B23" s="51" t="str">
        <f t="shared" ca="1" si="0"/>
        <v/>
      </c>
      <c r="C23" s="35" t="str">
        <f t="shared" ca="1" si="2"/>
        <v/>
      </c>
      <c r="D23" s="45"/>
      <c r="E23" s="11"/>
      <c r="F23" s="126"/>
      <c r="G23" s="94"/>
      <c r="H23" s="95"/>
      <c r="I23" s="95"/>
      <c r="J23" s="96"/>
      <c r="K23" s="109"/>
      <c r="P23" s="3"/>
      <c r="S23" s="3"/>
    </row>
    <row r="24" spans="1:19" s="2" customFormat="1" ht="29.65" customHeight="1" x14ac:dyDescent="0.3">
      <c r="A24" s="114"/>
      <c r="B24" s="51" t="str">
        <f t="shared" ca="1" si="0"/>
        <v/>
      </c>
      <c r="C24" s="35" t="str">
        <f t="shared" ca="1" si="2"/>
        <v/>
      </c>
      <c r="D24" s="45"/>
      <c r="E24" s="11"/>
      <c r="F24" s="126"/>
      <c r="G24" s="97" t="s">
        <v>22</v>
      </c>
      <c r="H24" s="92"/>
      <c r="I24" s="92"/>
      <c r="J24" s="93"/>
      <c r="K24" s="109"/>
      <c r="P24" s="3"/>
      <c r="S24" s="3"/>
    </row>
    <row r="25" spans="1:19" s="2" customFormat="1" ht="29.65" customHeight="1" x14ac:dyDescent="0.3">
      <c r="A25" s="114"/>
      <c r="B25" s="51" t="str">
        <f t="shared" ca="1" si="0"/>
        <v/>
      </c>
      <c r="C25" s="35" t="str">
        <f t="shared" ca="1" si="2"/>
        <v/>
      </c>
      <c r="D25" s="45" t="s">
        <v>22</v>
      </c>
      <c r="E25" s="11" t="s">
        <v>22</v>
      </c>
      <c r="F25" s="126"/>
      <c r="G25" s="84"/>
      <c r="H25" s="85"/>
      <c r="I25" s="85"/>
      <c r="J25" s="86"/>
      <c r="K25" s="109"/>
      <c r="P25" s="3"/>
      <c r="S25" s="3"/>
    </row>
    <row r="26" spans="1:19" s="2" customFormat="1" ht="29.65" customHeight="1" x14ac:dyDescent="0.3">
      <c r="A26" s="114"/>
      <c r="B26" s="51" t="str">
        <f t="shared" ca="1" si="0"/>
        <v/>
      </c>
      <c r="C26" s="35" t="str">
        <f t="shared" ca="1" si="2"/>
        <v/>
      </c>
      <c r="D26" s="45"/>
      <c r="E26" s="11"/>
      <c r="F26" s="126"/>
      <c r="G26" s="84"/>
      <c r="H26" s="85"/>
      <c r="I26" s="85"/>
      <c r="J26" s="86"/>
      <c r="K26" s="109"/>
      <c r="P26" s="3"/>
      <c r="S26" s="3"/>
    </row>
    <row r="27" spans="1:19" s="2" customFormat="1" ht="29.65" customHeight="1" x14ac:dyDescent="0.3">
      <c r="A27" s="114"/>
      <c r="B27" s="51" t="str">
        <f t="shared" ca="1" si="0"/>
        <v/>
      </c>
      <c r="C27" s="35" t="str">
        <f t="shared" ca="1" si="2"/>
        <v/>
      </c>
      <c r="D27" s="46"/>
      <c r="E27" s="11"/>
      <c r="F27" s="126"/>
      <c r="G27" s="84"/>
      <c r="H27" s="85"/>
      <c r="I27" s="85"/>
      <c r="J27" s="86"/>
      <c r="K27" s="109"/>
      <c r="P27" s="3"/>
      <c r="S27" s="3"/>
    </row>
    <row r="28" spans="1:19" s="2" customFormat="1" ht="29.65" customHeight="1" thickBot="1" x14ac:dyDescent="0.35">
      <c r="A28" s="114"/>
      <c r="B28" s="58" t="str">
        <f t="shared" ca="1" si="0"/>
        <v/>
      </c>
      <c r="C28" s="59" t="str">
        <f t="shared" ca="1" si="2"/>
        <v/>
      </c>
      <c r="D28" s="47"/>
      <c r="E28" s="12" t="s">
        <v>22</v>
      </c>
      <c r="F28" s="127"/>
      <c r="G28" s="122" t="s">
        <v>22</v>
      </c>
      <c r="H28" s="123"/>
      <c r="I28" s="123"/>
      <c r="J28" s="124"/>
      <c r="K28" s="109"/>
      <c r="P28" s="3"/>
      <c r="S28" s="3"/>
    </row>
    <row r="29" spans="1:19" ht="9.1" customHeight="1" x14ac:dyDescent="0.3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</row>
    <row r="30" spans="1:19" x14ac:dyDescent="0.3">
      <c r="B30" s="1"/>
      <c r="C30" s="1"/>
      <c r="G30" s="1"/>
      <c r="H30" s="1"/>
    </row>
    <row r="31" spans="1:19" x14ac:dyDescent="0.3">
      <c r="B31" s="1"/>
      <c r="C31" s="1"/>
      <c r="G31" s="1"/>
      <c r="H31" s="1"/>
    </row>
    <row r="34" spans="2:2" ht="15.75" x14ac:dyDescent="0.3">
      <c r="B34" s="7"/>
    </row>
  </sheetData>
  <sheetProtection algorithmName="SHA-512" hashValue="/OrUJP3I1TlQWI4q3olT5NpFdr52dQQIQDTs//4v3EWH9Ak3vO9V/60cRkGA3ph6oXvhrtDRNAxZJxYeu+NO+A==" saltValue="F4Kq3raNbOVCbWqLRCLnrw==" spinCount="100000" sheet="1" objects="1" scenarios="1"/>
  <mergeCells count="33">
    <mergeCell ref="A1:K1"/>
    <mergeCell ref="A29:K29"/>
    <mergeCell ref="K2:K28"/>
    <mergeCell ref="F5:F13"/>
    <mergeCell ref="A2:A28"/>
    <mergeCell ref="F14:G14"/>
    <mergeCell ref="G16:H16"/>
    <mergeCell ref="G17:J17"/>
    <mergeCell ref="B5:C5"/>
    <mergeCell ref="G5:H5"/>
    <mergeCell ref="B4:J4"/>
    <mergeCell ref="G26:J26"/>
    <mergeCell ref="G27:J27"/>
    <mergeCell ref="G28:J28"/>
    <mergeCell ref="F16:F19"/>
    <mergeCell ref="F21:F28"/>
    <mergeCell ref="F15:J15"/>
    <mergeCell ref="I16:J16"/>
    <mergeCell ref="F20:J20"/>
    <mergeCell ref="I21:J21"/>
    <mergeCell ref="G18:J18"/>
    <mergeCell ref="G25:J25"/>
    <mergeCell ref="G19:J19"/>
    <mergeCell ref="G22:J22"/>
    <mergeCell ref="G23:J23"/>
    <mergeCell ref="G24:J24"/>
    <mergeCell ref="G21:H21"/>
    <mergeCell ref="H2:I2"/>
    <mergeCell ref="E3:G3"/>
    <mergeCell ref="H3:J3"/>
    <mergeCell ref="B3:D3"/>
    <mergeCell ref="E2:G2"/>
    <mergeCell ref="B2:D2"/>
  </mergeCells>
  <conditionalFormatting sqref="B6:B28 G6:G13">
    <cfRule type="expression" dxfId="20" priority="5">
      <formula>OR(WEEKDAY(C6)=1,WEEKDAY(C6)=7)</formula>
    </cfRule>
    <cfRule type="expression" dxfId="19" priority="30">
      <formula>COUNTIF(C6,TODAY())</formula>
    </cfRule>
  </conditionalFormatting>
  <conditionalFormatting sqref="H2:I2">
    <cfRule type="expression" dxfId="18" priority="20">
      <formula>E2=""</formula>
    </cfRule>
    <cfRule type="expression" dxfId="17" priority="21">
      <formula>"E2="""""</formula>
    </cfRule>
    <cfRule type="containsErrors" dxfId="16" priority="23" stopIfTrue="1">
      <formula>ISERROR(H2)</formula>
    </cfRule>
  </conditionalFormatting>
  <conditionalFormatting sqref="H14:I14">
    <cfRule type="containsErrors" dxfId="15" priority="22" stopIfTrue="1">
      <formula>ISERROR(H14)</formula>
    </cfRule>
  </conditionalFormatting>
  <conditionalFormatting sqref="C6:C28 H6:H13">
    <cfRule type="expression" dxfId="14" priority="6">
      <formula>OR(WEEKDAY(C6)=1,WEEKDAY(C6)=7)</formula>
    </cfRule>
    <cfRule type="expression" dxfId="13" priority="7">
      <formula>COUNTIF(C6,TODAY())</formula>
    </cfRule>
  </conditionalFormatting>
  <conditionalFormatting sqref="B6:B28 G6:G13">
    <cfRule type="expression" dxfId="12" priority="1">
      <formula>COUNTIF(Fériés,C6)</formula>
    </cfRule>
  </conditionalFormatting>
  <conditionalFormatting sqref="C6:C28 H6:H13">
    <cfRule type="expression" dxfId="11" priority="2">
      <formula>COUNTIF(Fériés,C6)</formula>
    </cfRule>
  </conditionalFormatting>
  <dataValidations disablePrompts="1" count="2">
    <dataValidation allowBlank="1" showInputMessage="1" showErrorMessage="1" errorTitle="Problème:" error="_x000a_Vous avez sais des données erronnées!_x000a__x000a_Reéssayez s.v.p." sqref="E3:G3" xr:uid="{00000000-0002-0000-0000-000001000000}"/>
    <dataValidation type="date" operator="greaterThanOrEqual" allowBlank="1" showInputMessage="1" showErrorMessage="1" errorTitle="Attention:" error="Saisie erronée des données..._x000a__x000a_Entrez la date jour/mois ou mois/année, (pour l'année en cours),_x000a_ou jour/mois/année si c'est une autre année,_x000a_(supérieure à 2000 et en entier si supérieure à 2029)._x000a__x000a_Réessayez s.v.p.!_x000a_" sqref="E2:G2" xr:uid="{E749EAEB-2D9E-45C4-9345-F93029DE866C}">
      <formula1>36526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fitToHeight="0" orientation="portrait" r:id="rId1"/>
  <headerFooter scaleWithDoc="0" alignWithMargins="0"/>
  <ignoredErrors>
    <ignoredError sqref="E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7B834-4EFF-4DC0-B8B3-25C421742AAA}">
  <sheetPr>
    <tabColor theme="9" tint="0.59999389629810485"/>
  </sheetPr>
  <dimension ref="A2:T27"/>
  <sheetViews>
    <sheetView topLeftCell="A2" workbookViewId="0">
      <selection activeCell="C25" sqref="C25"/>
    </sheetView>
  </sheetViews>
  <sheetFormatPr baseColWidth="10" defaultRowHeight="14.55" x14ac:dyDescent="0.3"/>
  <cols>
    <col min="1" max="1" width="2.6640625" style="1" customWidth="1"/>
    <col min="2" max="3" width="11.5546875" style="1"/>
    <col min="4" max="4" width="13.33203125" style="1" customWidth="1"/>
    <col min="5" max="5" width="12.21875" style="1" customWidth="1"/>
    <col min="6" max="6" width="13.33203125" style="1" customWidth="1"/>
    <col min="7" max="7" width="2.6640625" style="1" customWidth="1"/>
    <col min="8" max="8" width="0.77734375" style="1" customWidth="1"/>
    <col min="9" max="9" width="2.6640625" style="1" customWidth="1"/>
    <col min="10" max="10" width="11.5546875" style="1"/>
    <col min="11" max="11" width="10" style="1" customWidth="1"/>
    <col min="12" max="12" width="12.21875" style="1" customWidth="1"/>
    <col min="13" max="13" width="13.33203125" style="1" customWidth="1"/>
    <col min="14" max="15" width="2.6640625" style="1" customWidth="1"/>
    <col min="16" max="16" width="11.5546875" style="1"/>
    <col min="17" max="17" width="14.44140625" style="1" customWidth="1"/>
    <col min="18" max="16384" width="11.5546875" style="1"/>
  </cols>
  <sheetData>
    <row r="2" spans="1:20" ht="18.149999999999999" customHeight="1" x14ac:dyDescent="0.3">
      <c r="A2" s="24"/>
      <c r="B2" s="24"/>
      <c r="C2" s="24"/>
      <c r="D2" s="34" t="s">
        <v>19</v>
      </c>
      <c r="E2" s="34" t="s">
        <v>20</v>
      </c>
      <c r="F2" s="34" t="s">
        <v>21</v>
      </c>
      <c r="I2" s="24"/>
      <c r="J2" s="24"/>
      <c r="K2" s="24"/>
      <c r="L2" s="24"/>
      <c r="M2" s="24"/>
    </row>
    <row r="3" spans="1:20" ht="19.399999999999999" customHeight="1" x14ac:dyDescent="0.3">
      <c r="A3" s="24"/>
      <c r="B3" s="25" t="s">
        <v>2</v>
      </c>
      <c r="C3" s="26">
        <f ca="1">YEAR(TODAY())</f>
        <v>2019</v>
      </c>
      <c r="D3" s="27">
        <f ca="1">MONTH(TODAY())</f>
        <v>2</v>
      </c>
      <c r="E3" s="27">
        <f ca="1">DAY(TODAY())</f>
        <v>24</v>
      </c>
      <c r="F3" s="28">
        <f ca="1">TODAY()</f>
        <v>43520</v>
      </c>
      <c r="K3" s="24"/>
      <c r="L3" s="24"/>
      <c r="M3" s="24"/>
      <c r="P3" s="52">
        <f ca="1">YEAR(TODAY())</f>
        <v>2019</v>
      </c>
    </row>
    <row r="4" spans="1:20" ht="19.399999999999999" customHeight="1" thickBot="1" x14ac:dyDescent="0.35">
      <c r="A4" s="24"/>
      <c r="B4" s="25"/>
      <c r="C4" s="26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20" ht="19.399999999999999" customHeight="1" thickBot="1" x14ac:dyDescent="0.35">
      <c r="A5" s="24"/>
      <c r="B5" s="25"/>
      <c r="C5" s="164" t="s">
        <v>3</v>
      </c>
      <c r="D5" s="165"/>
      <c r="E5" s="165"/>
      <c r="F5" s="166"/>
      <c r="G5" s="24"/>
      <c r="H5" s="24"/>
      <c r="J5" s="164" t="s">
        <v>4</v>
      </c>
      <c r="K5" s="165"/>
      <c r="L5" s="165"/>
      <c r="M5" s="166"/>
      <c r="P5" s="144" t="s">
        <v>29</v>
      </c>
      <c r="Q5" s="145"/>
      <c r="R5" s="145"/>
      <c r="S5" s="146"/>
    </row>
    <row r="6" spans="1:20" ht="3.05" customHeight="1" thickBot="1" x14ac:dyDescent="0.35">
      <c r="A6" s="24"/>
      <c r="B6" s="24"/>
      <c r="C6" s="167"/>
      <c r="D6" s="168"/>
      <c r="E6" s="168"/>
      <c r="F6" s="169"/>
      <c r="G6" s="24"/>
      <c r="H6" s="24"/>
      <c r="J6" s="167"/>
      <c r="K6" s="168"/>
      <c r="L6" s="168"/>
      <c r="M6" s="169"/>
      <c r="P6" s="147"/>
      <c r="Q6" s="148"/>
      <c r="R6" s="148"/>
      <c r="S6" s="149"/>
    </row>
    <row r="7" spans="1:20" ht="20.6" customHeight="1" x14ac:dyDescent="0.3">
      <c r="A7" s="24"/>
      <c r="B7" s="24"/>
      <c r="C7" s="170" t="s">
        <v>5</v>
      </c>
      <c r="D7" s="171"/>
      <c r="E7" s="37" t="str">
        <f ca="1">CHOOSE(WEEKDAY(F7,2),"lundi","mardi","mercredi","jeudi","vendredi","samedi","dimanche")</f>
        <v>mardi</v>
      </c>
      <c r="F7" s="29">
        <f ca="1">DATE(An,1,1)</f>
        <v>43466</v>
      </c>
      <c r="G7" s="32"/>
      <c r="H7" s="32"/>
      <c r="J7" s="170" t="s">
        <v>5</v>
      </c>
      <c r="K7" s="171"/>
      <c r="L7" s="37" t="str">
        <f ca="1">CHOOSE(WEEKDAY(M7,2),"lundi","mardi","mercredi","jeudi","vendredi","samedi","dimanche")</f>
        <v>mardi</v>
      </c>
      <c r="M7" s="29">
        <f ca="1">DATE(An,1,1)</f>
        <v>43466</v>
      </c>
      <c r="P7" s="150" t="s">
        <v>5</v>
      </c>
      <c r="Q7" s="151"/>
      <c r="R7" s="60" t="str">
        <f ca="1">CHOOSE(WEEKDAY(S7,2),"lundi","mardi","mercredi","jeudi","vendredi","samedi","dimanche")</f>
        <v>mardi</v>
      </c>
      <c r="S7" s="61">
        <f ca="1">DATE(Anoall,1,1)</f>
        <v>43466</v>
      </c>
    </row>
    <row r="8" spans="1:20" ht="20.6" customHeight="1" x14ac:dyDescent="0.3">
      <c r="A8" s="24"/>
      <c r="B8" s="24"/>
      <c r="C8" s="154" t="s">
        <v>7</v>
      </c>
      <c r="D8" s="155"/>
      <c r="E8" s="38" t="str">
        <f t="shared" ref="E8:E17" ca="1" si="0">CHOOSE(WEEKDAY(F8,2),"lundi","mardi","mercredi","jeudi","vendredi","samedi","dimanche")</f>
        <v>lundi</v>
      </c>
      <c r="F8" s="30">
        <f ca="1">F22+1</f>
        <v>43577</v>
      </c>
      <c r="G8" s="32"/>
      <c r="H8" s="32"/>
      <c r="J8" s="154" t="s">
        <v>7</v>
      </c>
      <c r="K8" s="155"/>
      <c r="L8" s="38" t="str">
        <f t="shared" ref="L8:L17" ca="1" si="1">CHOOSE(WEEKDAY(M8,2),"lundi","mardi","mercredi","jeudi","vendredi","samedi","dimanche")</f>
        <v>lundi</v>
      </c>
      <c r="M8" s="30">
        <f ca="1">F22+1</f>
        <v>43577</v>
      </c>
      <c r="P8" s="152" t="s">
        <v>30</v>
      </c>
      <c r="Q8" s="153"/>
      <c r="R8" s="62" t="str">
        <f ca="1">CHOOSE(WEEKDAY(S8,2),"lundi","mardi","mercredi","jeudi","vendredi","samedi","dimanche")</f>
        <v>vendredi</v>
      </c>
      <c r="S8" s="63">
        <f ca="1">S22-2</f>
        <v>43574</v>
      </c>
    </row>
    <row r="9" spans="1:20" ht="20.6" customHeight="1" x14ac:dyDescent="0.3">
      <c r="A9" s="24"/>
      <c r="B9" s="24"/>
      <c r="C9" s="154" t="s">
        <v>8</v>
      </c>
      <c r="D9" s="155"/>
      <c r="E9" s="38" t="str">
        <f t="shared" ca="1" si="0"/>
        <v>mercredi</v>
      </c>
      <c r="F9" s="30">
        <f ca="1">DATE(An,5,1)</f>
        <v>43586</v>
      </c>
      <c r="G9" s="32"/>
      <c r="H9" s="32"/>
      <c r="J9" s="154" t="s">
        <v>8</v>
      </c>
      <c r="K9" s="155"/>
      <c r="L9" s="38" t="str">
        <f t="shared" ca="1" si="1"/>
        <v>mercredi</v>
      </c>
      <c r="M9" s="30">
        <f ca="1">DATE(An,5,1)</f>
        <v>43586</v>
      </c>
      <c r="P9" s="130" t="s">
        <v>7</v>
      </c>
      <c r="Q9" s="131"/>
      <c r="R9" s="62" t="str">
        <f t="shared" ref="R9:R12" ca="1" si="2">CHOOSE(WEEKDAY(S9,2),"lundi","mardi","mercredi","jeudi","vendredi","samedi","dimanche")</f>
        <v>lundi</v>
      </c>
      <c r="S9" s="64">
        <f ca="1">S22+1</f>
        <v>43577</v>
      </c>
    </row>
    <row r="10" spans="1:20" ht="20.6" customHeight="1" x14ac:dyDescent="0.3">
      <c r="A10" s="24"/>
      <c r="B10" s="24"/>
      <c r="C10" s="154" t="s">
        <v>23</v>
      </c>
      <c r="D10" s="155"/>
      <c r="E10" s="38" t="str">
        <f t="shared" ca="1" si="0"/>
        <v>jeudi</v>
      </c>
      <c r="F10" s="30">
        <f ca="1">DATE(An,5,9)</f>
        <v>43594</v>
      </c>
      <c r="G10" s="32"/>
      <c r="H10" s="32"/>
      <c r="J10" s="154" t="s">
        <v>14</v>
      </c>
      <c r="K10" s="155"/>
      <c r="L10" s="38" t="str">
        <f t="shared" ca="1" si="1"/>
        <v>mercredi</v>
      </c>
      <c r="M10" s="30">
        <f ca="1">DATE(An,5,8)</f>
        <v>43593</v>
      </c>
      <c r="P10" s="130" t="s">
        <v>8</v>
      </c>
      <c r="Q10" s="131"/>
      <c r="R10" s="62" t="str">
        <f t="shared" ca="1" si="2"/>
        <v>mercredi</v>
      </c>
      <c r="S10" s="64">
        <f ca="1">DATE(Anoall,5,1)</f>
        <v>43586</v>
      </c>
    </row>
    <row r="11" spans="1:20" ht="20.6" customHeight="1" x14ac:dyDescent="0.3">
      <c r="A11" s="24"/>
      <c r="B11" s="24"/>
      <c r="C11" s="154" t="s">
        <v>9</v>
      </c>
      <c r="D11" s="155"/>
      <c r="E11" s="38" t="str">
        <f t="shared" ca="1" si="0"/>
        <v>jeudi</v>
      </c>
      <c r="F11" s="30">
        <f ca="1">F22+39</f>
        <v>43615</v>
      </c>
      <c r="G11" s="32"/>
      <c r="H11" s="32"/>
      <c r="J11" s="154" t="s">
        <v>9</v>
      </c>
      <c r="K11" s="155"/>
      <c r="L11" s="38" t="str">
        <f t="shared" ca="1" si="1"/>
        <v>jeudi</v>
      </c>
      <c r="M11" s="30">
        <f ca="1">F22+39</f>
        <v>43615</v>
      </c>
      <c r="P11" s="130" t="s">
        <v>9</v>
      </c>
      <c r="Q11" s="131"/>
      <c r="R11" s="62" t="str">
        <f t="shared" ca="1" si="2"/>
        <v>jeudi</v>
      </c>
      <c r="S11" s="64">
        <f ca="1">S22+39</f>
        <v>43615</v>
      </c>
    </row>
    <row r="12" spans="1:20" ht="20.6" customHeight="1" x14ac:dyDescent="0.3">
      <c r="A12" s="24"/>
      <c r="B12" s="24"/>
      <c r="C12" s="154" t="s">
        <v>13</v>
      </c>
      <c r="D12" s="155"/>
      <c r="E12" s="38" t="str">
        <f t="shared" ca="1" si="0"/>
        <v>lundi</v>
      </c>
      <c r="F12" s="30">
        <f ca="1">F23+1</f>
        <v>43626</v>
      </c>
      <c r="G12" s="32"/>
      <c r="H12" s="32"/>
      <c r="J12" s="154" t="s">
        <v>13</v>
      </c>
      <c r="K12" s="155"/>
      <c r="L12" s="38" t="str">
        <f t="shared" ca="1" si="1"/>
        <v>lundi</v>
      </c>
      <c r="M12" s="30">
        <f ca="1">F23+1</f>
        <v>43626</v>
      </c>
      <c r="P12" s="130" t="s">
        <v>13</v>
      </c>
      <c r="Q12" s="131"/>
      <c r="R12" s="62" t="str">
        <f t="shared" ca="1" si="2"/>
        <v>lundi</v>
      </c>
      <c r="S12" s="64">
        <f ca="1">S23+1</f>
        <v>43626</v>
      </c>
    </row>
    <row r="13" spans="1:20" ht="20.6" customHeight="1" x14ac:dyDescent="0.3">
      <c r="A13" s="24"/>
      <c r="B13" s="24"/>
      <c r="C13" s="154" t="s">
        <v>10</v>
      </c>
      <c r="D13" s="155"/>
      <c r="E13" s="38" t="str">
        <f t="shared" ca="1" si="0"/>
        <v>dimanche</v>
      </c>
      <c r="F13" s="30">
        <f ca="1">DATE(An,6,23)</f>
        <v>43639</v>
      </c>
      <c r="G13" s="32"/>
      <c r="H13" s="32"/>
      <c r="J13" s="154" t="s">
        <v>10</v>
      </c>
      <c r="K13" s="155"/>
      <c r="L13" s="38" t="str">
        <f t="shared" ca="1" si="1"/>
        <v>dimanche</v>
      </c>
      <c r="M13" s="30">
        <f ca="1">DATE(An,7,14)</f>
        <v>43660</v>
      </c>
      <c r="P13" s="128" t="s">
        <v>31</v>
      </c>
      <c r="Q13" s="129"/>
      <c r="R13" s="65" t="str">
        <f ca="1">CHOOSE(WEEKDAY(S13,2),"lundi","mardi","mercredi","jeudi","vendredi","samedi","dimanche")</f>
        <v>jeudi</v>
      </c>
      <c r="S13" s="66">
        <f ca="1">S22+60</f>
        <v>43636</v>
      </c>
    </row>
    <row r="14" spans="1:20" ht="20.6" customHeight="1" x14ac:dyDescent="0.3">
      <c r="A14" s="24"/>
      <c r="B14" s="24"/>
      <c r="C14" s="154" t="s">
        <v>11</v>
      </c>
      <c r="D14" s="155"/>
      <c r="E14" s="38" t="str">
        <f t="shared" ca="1" si="0"/>
        <v>jeudi</v>
      </c>
      <c r="F14" s="30">
        <f ca="1">DATE(An,8,15)</f>
        <v>43692</v>
      </c>
      <c r="G14" s="32"/>
      <c r="H14" s="32"/>
      <c r="J14" s="154" t="s">
        <v>11</v>
      </c>
      <c r="K14" s="155"/>
      <c r="L14" s="38" t="str">
        <f t="shared" ca="1" si="1"/>
        <v>jeudi</v>
      </c>
      <c r="M14" s="30">
        <f ca="1">DATE(An,8,15)</f>
        <v>43692</v>
      </c>
      <c r="P14" s="130" t="s">
        <v>32</v>
      </c>
      <c r="Q14" s="131"/>
      <c r="R14" s="62" t="str">
        <f ca="1">CHOOSE(WEEKDAY(S14,2),"lundi","mardi","mercredi","jeudi","vendredi","samedi","dimanche")</f>
        <v>jeudi</v>
      </c>
      <c r="S14" s="64">
        <f ca="1">DATE(Anoall,10,3)</f>
        <v>43741</v>
      </c>
    </row>
    <row r="15" spans="1:20" ht="20.6" customHeight="1" x14ac:dyDescent="0.3">
      <c r="A15" s="24"/>
      <c r="B15" s="24"/>
      <c r="C15" s="154" t="s">
        <v>12</v>
      </c>
      <c r="D15" s="155"/>
      <c r="E15" s="38" t="str">
        <f t="shared" ca="1" si="0"/>
        <v>vendredi</v>
      </c>
      <c r="F15" s="30">
        <f ca="1">DATE(An,11,1)</f>
        <v>43770</v>
      </c>
      <c r="G15" s="32"/>
      <c r="H15" s="32"/>
      <c r="J15" s="154" t="s">
        <v>12</v>
      </c>
      <c r="K15" s="155"/>
      <c r="L15" s="38" t="str">
        <f t="shared" ca="1" si="1"/>
        <v>vendredi</v>
      </c>
      <c r="M15" s="30">
        <f ca="1">DATE(An,11,1)</f>
        <v>43770</v>
      </c>
      <c r="P15" s="128" t="s">
        <v>12</v>
      </c>
      <c r="Q15" s="129"/>
      <c r="R15" s="65" t="str">
        <f ca="1">CHOOSE(WEEKDAY(S15,2),"lundi","mardi","mercredi","jeudi","vendredi","samedi","dimanche")</f>
        <v>vendredi</v>
      </c>
      <c r="S15" s="67">
        <f ca="1">DATE(Anoall,11,1)</f>
        <v>43770</v>
      </c>
      <c r="T15" s="55"/>
    </row>
    <row r="16" spans="1:20" ht="20.6" customHeight="1" x14ac:dyDescent="0.3">
      <c r="A16" s="24"/>
      <c r="B16" s="24"/>
      <c r="C16" s="154" t="s">
        <v>17</v>
      </c>
      <c r="D16" s="155"/>
      <c r="E16" s="38" t="str">
        <f t="shared" ca="1" si="0"/>
        <v>mercredi</v>
      </c>
      <c r="F16" s="30">
        <f ca="1">DATE(An,12,25)</f>
        <v>43824</v>
      </c>
      <c r="G16" s="32"/>
      <c r="H16" s="32"/>
      <c r="J16" s="154" t="s">
        <v>15</v>
      </c>
      <c r="K16" s="155"/>
      <c r="L16" s="38" t="str">
        <f t="shared" ca="1" si="1"/>
        <v>lundi</v>
      </c>
      <c r="M16" s="30">
        <f ca="1">DATE(An,11,11)</f>
        <v>43780</v>
      </c>
      <c r="P16" s="130" t="s">
        <v>17</v>
      </c>
      <c r="Q16" s="131"/>
      <c r="R16" s="62" t="str">
        <f ca="1">CHOOSE(WEEKDAY(S16,2),"lundi","mardi","mercredi","jeudi","vendredi","samedi","dimanche")</f>
        <v>mercredi</v>
      </c>
      <c r="S16" s="64">
        <f ca="1">DATE(Anoall,12,25)</f>
        <v>43824</v>
      </c>
    </row>
    <row r="17" spans="1:19" ht="20.6" customHeight="1" thickBot="1" x14ac:dyDescent="0.35">
      <c r="A17" s="24"/>
      <c r="B17" s="24"/>
      <c r="C17" s="159" t="s">
        <v>16</v>
      </c>
      <c r="D17" s="160"/>
      <c r="E17" s="39" t="str">
        <f t="shared" ca="1" si="0"/>
        <v>jeudi</v>
      </c>
      <c r="F17" s="31">
        <f ca="1">F16+1</f>
        <v>43825</v>
      </c>
      <c r="G17" s="32"/>
      <c r="H17" s="32"/>
      <c r="J17" s="159" t="s">
        <v>17</v>
      </c>
      <c r="K17" s="160"/>
      <c r="L17" s="39" t="str">
        <f t="shared" ca="1" si="1"/>
        <v>mercredi</v>
      </c>
      <c r="M17" s="31">
        <f ca="1">DATE(An,12,25)</f>
        <v>43824</v>
      </c>
      <c r="P17" s="132" t="s">
        <v>16</v>
      </c>
      <c r="Q17" s="133"/>
      <c r="R17" s="68" t="str">
        <f ca="1">CHOOSE(WEEKDAY(S17,2),"lundi","mardi","mercredi","jeudi","vendredi","samedi","dimanche")</f>
        <v>jeudi</v>
      </c>
      <c r="S17" s="69">
        <f ca="1">S16+1</f>
        <v>43825</v>
      </c>
    </row>
    <row r="18" spans="1:19" ht="20.6" customHeight="1" x14ac:dyDescent="0.3">
      <c r="A18" s="24"/>
      <c r="B18" s="24"/>
      <c r="C18" s="24"/>
      <c r="D18" s="24"/>
      <c r="E18" s="24"/>
      <c r="F18" s="24"/>
      <c r="G18" s="32"/>
      <c r="H18" s="32"/>
    </row>
    <row r="19" spans="1:19" ht="20.6" customHeight="1" thickBot="1" x14ac:dyDescent="0.35">
      <c r="A19" s="24"/>
      <c r="B19" s="24"/>
      <c r="C19" s="24"/>
      <c r="D19" s="24"/>
      <c r="E19" s="24"/>
      <c r="F19" s="24"/>
      <c r="G19" s="32"/>
      <c r="H19" s="32"/>
      <c r="I19" s="24"/>
      <c r="J19" s="24"/>
      <c r="K19" s="53"/>
      <c r="L19" s="54"/>
      <c r="M19" s="53"/>
      <c r="P19" s="57"/>
      <c r="Q19" s="57"/>
      <c r="R19" s="57"/>
      <c r="S19" s="57"/>
    </row>
    <row r="20" spans="1:19" ht="20.6" customHeight="1" thickBot="1" x14ac:dyDescent="0.35">
      <c r="A20" s="24"/>
      <c r="B20" s="24"/>
      <c r="C20" s="156" t="s">
        <v>24</v>
      </c>
      <c r="D20" s="157"/>
      <c r="E20" s="157"/>
      <c r="F20" s="158"/>
      <c r="G20" s="32"/>
      <c r="H20" s="32"/>
      <c r="I20" s="24"/>
      <c r="J20" s="24"/>
      <c r="K20" s="24"/>
      <c r="L20" s="24"/>
      <c r="M20" s="24"/>
      <c r="O20" s="56"/>
      <c r="P20" s="141" t="s">
        <v>24</v>
      </c>
      <c r="Q20" s="142"/>
      <c r="R20" s="142"/>
      <c r="S20" s="143"/>
    </row>
    <row r="21" spans="1:19" ht="3.05" customHeight="1" thickBot="1" x14ac:dyDescent="0.35">
      <c r="A21" s="24"/>
      <c r="B21" s="24"/>
      <c r="C21" s="161"/>
      <c r="D21" s="162"/>
      <c r="E21" s="162"/>
      <c r="F21" s="163"/>
      <c r="G21" s="23"/>
      <c r="H21" s="23"/>
      <c r="I21" s="174"/>
      <c r="J21" s="174"/>
      <c r="K21" s="22"/>
      <c r="L21" s="23"/>
      <c r="M21" s="24"/>
      <c r="O21" s="56"/>
      <c r="P21" s="138"/>
      <c r="Q21" s="139"/>
      <c r="R21" s="139"/>
      <c r="S21" s="140"/>
    </row>
    <row r="22" spans="1:19" ht="20.6" customHeight="1" x14ac:dyDescent="0.3">
      <c r="A22" s="24"/>
      <c r="B22" s="24"/>
      <c r="C22" s="175" t="s">
        <v>6</v>
      </c>
      <c r="D22" s="176"/>
      <c r="E22" s="37" t="str">
        <f ca="1">CHOOSE(WEEKDAY(F22,2),"lundi","mardi","mercredi","jeudi","vendredi","samedi","dimanche")</f>
        <v>dimanche</v>
      </c>
      <c r="F22" s="40">
        <f ca="1">ROUND(DATE(An,4,1)/7+MOD(19*MOD(An,19)-7,30)*14/100,0)*7-6</f>
        <v>43576</v>
      </c>
      <c r="G22" s="23"/>
      <c r="H22" s="23"/>
      <c r="I22" s="24"/>
      <c r="J22" s="24"/>
      <c r="K22" s="24"/>
      <c r="L22" s="24"/>
      <c r="M22" s="24"/>
      <c r="P22" s="134" t="s">
        <v>6</v>
      </c>
      <c r="Q22" s="135"/>
      <c r="R22" s="70" t="str">
        <f ca="1">CHOOSE(WEEKDAY(S22,2),"lundi","mardi","mercredi","jeudi","vendredi","samedi","dimanche")</f>
        <v>dimanche</v>
      </c>
      <c r="S22" s="71">
        <f ca="1">ROUND(DATE(Anoall,4,1)/7+MOD(19*MOD(Anoall,19)-7,30)*14/100,0)*7-6</f>
        <v>43576</v>
      </c>
    </row>
    <row r="23" spans="1:19" ht="20.6" customHeight="1" thickBot="1" x14ac:dyDescent="0.35">
      <c r="A23" s="24"/>
      <c r="B23" s="24"/>
      <c r="C23" s="172" t="s">
        <v>18</v>
      </c>
      <c r="D23" s="173"/>
      <c r="E23" s="41" t="str">
        <f ca="1">CHOOSE(WEEKDAY(F23,2),"lundi","mardi","mercredi","jeudi","vendredi","samedi","dimanche")</f>
        <v>dimanche</v>
      </c>
      <c r="F23" s="33">
        <f ca="1">F22+49</f>
        <v>43625</v>
      </c>
      <c r="G23" s="23"/>
      <c r="H23" s="23"/>
      <c r="I23" s="24"/>
      <c r="J23" s="24"/>
      <c r="K23" s="24"/>
      <c r="L23" s="24"/>
      <c r="M23" s="24"/>
      <c r="P23" s="136" t="s">
        <v>33</v>
      </c>
      <c r="Q23" s="137"/>
      <c r="R23" s="72" t="str">
        <f ca="1">CHOOSE(WEEKDAY(S23,2),"lundi","mardi","mercredi","jeudi","vendredi","samedi","dimanche")</f>
        <v>dimanche</v>
      </c>
      <c r="S23" s="69">
        <f ca="1">S22+49</f>
        <v>43625</v>
      </c>
    </row>
    <row r="24" spans="1:19" ht="4.25" customHeight="1" x14ac:dyDescent="0.3">
      <c r="A24" s="24"/>
      <c r="B24" s="24"/>
      <c r="G24" s="23"/>
      <c r="H24" s="23"/>
      <c r="I24" s="24"/>
      <c r="J24" s="24"/>
      <c r="K24" s="24"/>
      <c r="L24" s="24"/>
      <c r="M24" s="24"/>
    </row>
    <row r="25" spans="1:19" ht="20.6" customHeight="1" x14ac:dyDescent="0.3">
      <c r="A25" s="24"/>
      <c r="B25" s="24"/>
      <c r="G25" s="23"/>
      <c r="H25" s="23"/>
      <c r="I25" s="24"/>
      <c r="J25" s="24"/>
      <c r="K25" s="24"/>
      <c r="L25" s="24"/>
      <c r="M25" s="24"/>
    </row>
    <row r="26" spans="1:19" ht="20.6" customHeight="1" x14ac:dyDescent="0.3">
      <c r="A26" s="24"/>
      <c r="B26" s="24"/>
      <c r="G26" s="24"/>
      <c r="H26" s="24"/>
      <c r="I26" s="24"/>
      <c r="J26" s="24"/>
      <c r="K26" s="24"/>
      <c r="L26" s="24"/>
      <c r="M26" s="24"/>
    </row>
    <row r="27" spans="1:19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</sheetData>
  <sheetProtection algorithmName="SHA-512" hashValue="vra8EcKbf4Nn4w3MEDYxibswCo7Ga79Rh1dfrf1vglsVKVMnGtLGXXTCQciuyMYdInKq/PZWIsypqCP1Md230w==" saltValue="ETctP6iroIaWqVJTpELZvw==" spinCount="100000" sheet="1" objects="1" scenarios="1"/>
  <mergeCells count="48">
    <mergeCell ref="J5:M5"/>
    <mergeCell ref="J6:M6"/>
    <mergeCell ref="C23:D23"/>
    <mergeCell ref="I21:J21"/>
    <mergeCell ref="C14:D14"/>
    <mergeCell ref="C15:D15"/>
    <mergeCell ref="J13:K13"/>
    <mergeCell ref="J15:K15"/>
    <mergeCell ref="J16:K16"/>
    <mergeCell ref="J17:K17"/>
    <mergeCell ref="J7:K7"/>
    <mergeCell ref="J8:K8"/>
    <mergeCell ref="J9:K9"/>
    <mergeCell ref="J11:K11"/>
    <mergeCell ref="C22:D22"/>
    <mergeCell ref="C16:D16"/>
    <mergeCell ref="C21:F21"/>
    <mergeCell ref="C13:D13"/>
    <mergeCell ref="C5:F5"/>
    <mergeCell ref="C6:F6"/>
    <mergeCell ref="C7:D7"/>
    <mergeCell ref="C8:D8"/>
    <mergeCell ref="C9:D9"/>
    <mergeCell ref="C10:D10"/>
    <mergeCell ref="J10:K10"/>
    <mergeCell ref="J12:K12"/>
    <mergeCell ref="J14:K14"/>
    <mergeCell ref="C20:F20"/>
    <mergeCell ref="C11:D11"/>
    <mergeCell ref="C12:D12"/>
    <mergeCell ref="C17:D17"/>
    <mergeCell ref="P5:S5"/>
    <mergeCell ref="P6:S6"/>
    <mergeCell ref="P7:Q7"/>
    <mergeCell ref="P8:Q8"/>
    <mergeCell ref="P9:Q9"/>
    <mergeCell ref="P10:Q10"/>
    <mergeCell ref="P11:Q11"/>
    <mergeCell ref="P12:Q12"/>
    <mergeCell ref="P13:Q13"/>
    <mergeCell ref="P14:Q14"/>
    <mergeCell ref="P15:Q15"/>
    <mergeCell ref="P16:Q16"/>
    <mergeCell ref="P17:Q17"/>
    <mergeCell ref="P22:Q22"/>
    <mergeCell ref="P23:Q23"/>
    <mergeCell ref="P21:S21"/>
    <mergeCell ref="P20:S20"/>
  </mergeCells>
  <conditionalFormatting sqref="L7:L17">
    <cfRule type="expression" dxfId="10" priority="66">
      <formula>OR(WEEKDAY(M7)=1,WEEKDAY(M7)=7)</formula>
    </cfRule>
  </conditionalFormatting>
  <conditionalFormatting sqref="E7:E17">
    <cfRule type="expression" dxfId="9" priority="70">
      <formula>OR(WEEKDAY(F7)=1,WEEKDAY(F7)=7)</formula>
    </cfRule>
  </conditionalFormatting>
  <conditionalFormatting sqref="F22:F23">
    <cfRule type="expression" dxfId="8" priority="67">
      <formula>OR(WEEKDAY(F22)=1,WEEKDAY(F22)=7)</formula>
    </cfRule>
  </conditionalFormatting>
  <conditionalFormatting sqref="P7:P12 P16:P17 P14">
    <cfRule type="expression" dxfId="7" priority="8">
      <formula>OR(WEEKDAY(S7)=1,WEEKDAY(S7)=7)</formula>
    </cfRule>
  </conditionalFormatting>
  <conditionalFormatting sqref="R7:R17">
    <cfRule type="expression" dxfId="6" priority="7">
      <formula>OR(WEEKDAY(S7)=1,WEEKDAY(S7)=7)</formula>
    </cfRule>
  </conditionalFormatting>
  <conditionalFormatting sqref="S7:S17">
    <cfRule type="expression" dxfId="5" priority="6">
      <formula>OR(WEEKDAY(S7)=1,WEEKDAY(S7)=7)</formula>
    </cfRule>
  </conditionalFormatting>
  <conditionalFormatting sqref="R22:R23">
    <cfRule type="expression" dxfId="4" priority="5">
      <formula>OR(WEEKDAY(S22)=1,WEEKDAY(S22)=7)</formula>
    </cfRule>
  </conditionalFormatting>
  <conditionalFormatting sqref="S22:S23">
    <cfRule type="expression" dxfId="3" priority="4">
      <formula>OR(WEEKDAY(S22)=1,WEEKDAY(S22)=7)</formula>
    </cfRule>
  </conditionalFormatting>
  <conditionalFormatting sqref="M7:M17">
    <cfRule type="expression" dxfId="2" priority="3">
      <formula>OR(WEEKDAY(M7)=1,WEEKDAY(M7)=7)</formula>
    </cfRule>
  </conditionalFormatting>
  <conditionalFormatting sqref="E22:E23">
    <cfRule type="expression" dxfId="1" priority="2">
      <formula>OR(WEEKDAY(F22)=1,WEEKDAY(F22)=7)</formula>
    </cfRule>
  </conditionalFormatting>
  <conditionalFormatting sqref="F7:F17">
    <cfRule type="expression" dxfId="0" priority="1">
      <formula>OR(WEEKDAY(F7)=1,WEEKDAY(F7)=7)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7</vt:i4>
      </vt:variant>
    </vt:vector>
  </HeadingPairs>
  <TitlesOfParts>
    <vt:vector size="9" baseType="lpstr">
      <vt:lpstr>Agenda RDV</vt:lpstr>
      <vt:lpstr>Jours fériés</vt:lpstr>
      <vt:lpstr>An</vt:lpstr>
      <vt:lpstr>Anoall</vt:lpstr>
      <vt:lpstr>Dia</vt:lpstr>
      <vt:lpstr>Ferien</vt:lpstr>
      <vt:lpstr>Fériés</vt:lpstr>
      <vt:lpstr>Hoje</vt:lpstr>
      <vt:lpstr>Mês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</dc:creator>
  <cp:lastModifiedBy>Paulo</cp:lastModifiedBy>
  <cp:lastPrinted>2019-02-05T00:09:23Z</cp:lastPrinted>
  <dcterms:created xsi:type="dcterms:W3CDTF">2018-01-09T22:12:33Z</dcterms:created>
  <dcterms:modified xsi:type="dcterms:W3CDTF">2019-02-24T08:03:24Z</dcterms:modified>
</cp:coreProperties>
</file>